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1840" windowHeight="13740"/>
  </bookViews>
  <sheets>
    <sheet name="15.02.16 ТЕХНОЛОГИЯ МАШИН." sheetId="1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41" i="11"/>
  <c r="W83"/>
  <c r="W82"/>
  <c r="W39"/>
  <c r="W23"/>
  <c r="W32"/>
  <c r="W38"/>
  <c r="W40"/>
  <c r="W7"/>
  <c r="W8"/>
  <c r="W10"/>
  <c r="W11"/>
  <c r="W12"/>
  <c r="W13"/>
  <c r="W14"/>
  <c r="W15"/>
  <c r="W16"/>
  <c r="W17"/>
  <c r="W18"/>
  <c r="W19"/>
  <c r="W20"/>
  <c r="W21"/>
  <c r="W24"/>
  <c r="W25"/>
  <c r="W26"/>
  <c r="W27"/>
  <c r="W31"/>
  <c r="W33"/>
  <c r="W34"/>
  <c r="W35"/>
  <c r="W36"/>
  <c r="W37"/>
  <c r="W61"/>
  <c r="W62"/>
  <c r="W65"/>
  <c r="W66"/>
  <c r="W68"/>
  <c r="W71"/>
  <c r="W73"/>
  <c r="W77"/>
  <c r="W79"/>
  <c r="W80"/>
  <c r="W87"/>
  <c r="W88"/>
  <c r="W99" l="1"/>
  <c r="I86" l="1"/>
  <c r="J86"/>
  <c r="K86"/>
  <c r="L86"/>
  <c r="M86"/>
  <c r="N86"/>
  <c r="O86"/>
  <c r="P86"/>
  <c r="Q86"/>
  <c r="R86"/>
  <c r="S86"/>
  <c r="T86"/>
  <c r="U86"/>
  <c r="H86"/>
  <c r="I78"/>
  <c r="J78"/>
  <c r="K78"/>
  <c r="L78"/>
  <c r="M78"/>
  <c r="N78"/>
  <c r="O78"/>
  <c r="P78"/>
  <c r="Q78"/>
  <c r="R78"/>
  <c r="S78"/>
  <c r="T78"/>
  <c r="U78"/>
  <c r="V78"/>
  <c r="H78"/>
  <c r="I81"/>
  <c r="J81"/>
  <c r="K81"/>
  <c r="L81"/>
  <c r="M81"/>
  <c r="N81"/>
  <c r="O81"/>
  <c r="P81"/>
  <c r="Q81"/>
  <c r="R81"/>
  <c r="S81"/>
  <c r="T81"/>
  <c r="U81"/>
  <c r="V81"/>
  <c r="H81"/>
  <c r="I72"/>
  <c r="J72"/>
  <c r="K72"/>
  <c r="L72"/>
  <c r="M72"/>
  <c r="N72"/>
  <c r="O72"/>
  <c r="P72"/>
  <c r="Q72"/>
  <c r="R72"/>
  <c r="S72"/>
  <c r="T72"/>
  <c r="U72"/>
  <c r="V72"/>
  <c r="H72"/>
  <c r="I67"/>
  <c r="J67"/>
  <c r="K67"/>
  <c r="L67"/>
  <c r="M67"/>
  <c r="N67"/>
  <c r="O67"/>
  <c r="P67"/>
  <c r="Q67"/>
  <c r="R67"/>
  <c r="S67"/>
  <c r="T67"/>
  <c r="U67"/>
  <c r="V67"/>
  <c r="H67"/>
  <c r="I60"/>
  <c r="J60"/>
  <c r="K60"/>
  <c r="L60"/>
  <c r="M60"/>
  <c r="N60"/>
  <c r="O60"/>
  <c r="P60"/>
  <c r="Q60"/>
  <c r="R60"/>
  <c r="S60"/>
  <c r="T60"/>
  <c r="U60"/>
  <c r="V60"/>
  <c r="H60"/>
  <c r="I30"/>
  <c r="J30"/>
  <c r="K30"/>
  <c r="L30"/>
  <c r="M30"/>
  <c r="N30"/>
  <c r="O30"/>
  <c r="P30"/>
  <c r="Q30"/>
  <c r="R30"/>
  <c r="S30"/>
  <c r="T30"/>
  <c r="U30"/>
  <c r="V30"/>
  <c r="H30"/>
  <c r="I22"/>
  <c r="J22"/>
  <c r="K22"/>
  <c r="L22"/>
  <c r="M22"/>
  <c r="N22"/>
  <c r="O22"/>
  <c r="P22"/>
  <c r="Q22"/>
  <c r="R22"/>
  <c r="S22"/>
  <c r="T22"/>
  <c r="U22"/>
  <c r="V22"/>
  <c r="H22"/>
  <c r="S59" l="1"/>
  <c r="L59"/>
  <c r="T59"/>
  <c r="Q59"/>
  <c r="R59"/>
  <c r="O59"/>
  <c r="U59"/>
  <c r="H59"/>
  <c r="H99" s="1"/>
  <c r="K59"/>
  <c r="N59"/>
  <c r="J59"/>
  <c r="M59"/>
  <c r="I59"/>
  <c r="P59"/>
  <c r="P99" s="1"/>
  <c r="I6"/>
  <c r="J6"/>
  <c r="K6"/>
  <c r="L6"/>
  <c r="M6"/>
  <c r="N6"/>
  <c r="O6"/>
  <c r="P6"/>
  <c r="Q6"/>
  <c r="R6"/>
  <c r="S6"/>
  <c r="T6"/>
  <c r="U6"/>
  <c r="V6"/>
  <c r="H6"/>
  <c r="V86"/>
  <c r="V59" l="1"/>
  <c r="V99"/>
  <c r="S99"/>
  <c r="O99"/>
  <c r="K99"/>
  <c r="K100" s="1"/>
  <c r="Q99"/>
  <c r="T99"/>
  <c r="R99"/>
  <c r="N99"/>
  <c r="N100" s="1"/>
  <c r="J99"/>
  <c r="J100" s="1"/>
  <c r="U99"/>
  <c r="M99"/>
  <c r="M100" s="1"/>
  <c r="I99"/>
  <c r="I100" s="1"/>
  <c r="L99"/>
  <c r="L100" s="1"/>
  <c r="P94"/>
  <c r="O94"/>
  <c r="N94"/>
  <c r="M94"/>
  <c r="K94"/>
  <c r="J94"/>
  <c r="I94"/>
  <c r="H94"/>
  <c r="P90"/>
  <c r="O90"/>
  <c r="N90"/>
  <c r="M90"/>
  <c r="K90"/>
  <c r="J90"/>
  <c r="I90"/>
  <c r="H90"/>
  <c r="O5" l="1"/>
  <c r="P5"/>
  <c r="H100"/>
</calcChain>
</file>

<file path=xl/sharedStrings.xml><?xml version="1.0" encoding="utf-8"?>
<sst xmlns="http://schemas.openxmlformats.org/spreadsheetml/2006/main" count="194" uniqueCount="162">
  <si>
    <t>Индекс</t>
  </si>
  <si>
    <t>Всего</t>
  </si>
  <si>
    <t>В т.ч. в форме практической подготовки</t>
  </si>
  <si>
    <t>Объем образовательной программы в академических часах</t>
  </si>
  <si>
    <t>Практики</t>
  </si>
  <si>
    <t>Промежуточная аттестация</t>
  </si>
  <si>
    <t>ОП.00</t>
  </si>
  <si>
    <t>Общепрофессиональный цикл</t>
  </si>
  <si>
    <t>ОП.01</t>
  </si>
  <si>
    <t>П.00</t>
  </si>
  <si>
    <t>Профессиональный цикл</t>
  </si>
  <si>
    <t xml:space="preserve">Наименование профессионального модуля </t>
  </si>
  <si>
    <t>МДК.01.01</t>
  </si>
  <si>
    <t>Наименование МДК</t>
  </si>
  <si>
    <t>МДК.01.02</t>
  </si>
  <si>
    <t>УП.01</t>
  </si>
  <si>
    <t>Учебная практика</t>
  </si>
  <si>
    <t>ПП.01</t>
  </si>
  <si>
    <t>Производственная практика</t>
  </si>
  <si>
    <t>ПМ.0Х</t>
  </si>
  <si>
    <t>МДК.0Х.01</t>
  </si>
  <si>
    <t>УП.0Х</t>
  </si>
  <si>
    <t>ПП.0Х</t>
  </si>
  <si>
    <t>ГИА.00</t>
  </si>
  <si>
    <t>Государственная итоговая аттестация</t>
  </si>
  <si>
    <t>Итого:</t>
  </si>
  <si>
    <t>Наименование</t>
  </si>
  <si>
    <t>Учебные занятия</t>
  </si>
  <si>
    <t>Курсовой проект (работа)</t>
  </si>
  <si>
    <t>Самостоятельная работа</t>
  </si>
  <si>
    <t>СГ.00</t>
  </si>
  <si>
    <t>Социально-гуманитарный цикл</t>
  </si>
  <si>
    <t>СГ.01</t>
  </si>
  <si>
    <t>История России</t>
  </si>
  <si>
    <t>СГ.02</t>
  </si>
  <si>
    <t>СГ.03</t>
  </si>
  <si>
    <t>СГ.04</t>
  </si>
  <si>
    <t>Физическая культура</t>
  </si>
  <si>
    <t>СГ.05</t>
  </si>
  <si>
    <t>ОП.02</t>
  </si>
  <si>
    <t>ОП.03</t>
  </si>
  <si>
    <t>ОП.04</t>
  </si>
  <si>
    <t>ОП.05</t>
  </si>
  <si>
    <t>ОП.06</t>
  </si>
  <si>
    <t>ОП.07</t>
  </si>
  <si>
    <t>ОП.08</t>
  </si>
  <si>
    <t>ОП.09</t>
  </si>
  <si>
    <t>ОП.10</t>
  </si>
  <si>
    <t>ОП.11</t>
  </si>
  <si>
    <t>ОП.12</t>
  </si>
  <si>
    <t>ОП.13</t>
  </si>
  <si>
    <t>ОП.14</t>
  </si>
  <si>
    <t>ОП.15</t>
  </si>
  <si>
    <t>ОП.16</t>
  </si>
  <si>
    <t>ОП.17</t>
  </si>
  <si>
    <t>ОП.18</t>
  </si>
  <si>
    <t>ОП.19</t>
  </si>
  <si>
    <t>ОП.20</t>
  </si>
  <si>
    <t>МДК.02.01</t>
  </si>
  <si>
    <t>ПП.02</t>
  </si>
  <si>
    <t>ПМ.03</t>
  </si>
  <si>
    <t>МДК.03.01</t>
  </si>
  <si>
    <t>МДК.03.02</t>
  </si>
  <si>
    <t>ПП.03</t>
  </si>
  <si>
    <t>Охрана труда</t>
  </si>
  <si>
    <t>ПМ.04</t>
  </si>
  <si>
    <t>МДК.04.01</t>
  </si>
  <si>
    <t>ПП.04</t>
  </si>
  <si>
    <t>МДК.05.01</t>
  </si>
  <si>
    <t xml:space="preserve">Обязательная часть, ак.ч.
</t>
  </si>
  <si>
    <t xml:space="preserve">Вариативная часть, ак.ч.
</t>
  </si>
  <si>
    <t>Материаловедение</t>
  </si>
  <si>
    <t>Теоретические основы цифровой экономики</t>
  </si>
  <si>
    <t xml:space="preserve">Русский язык </t>
  </si>
  <si>
    <t>Литература</t>
  </si>
  <si>
    <t>История</t>
  </si>
  <si>
    <t xml:space="preserve">Обществознание </t>
  </si>
  <si>
    <t>География</t>
  </si>
  <si>
    <t>Иностранный язык</t>
  </si>
  <si>
    <t>Математика</t>
  </si>
  <si>
    <t xml:space="preserve">Информатика </t>
  </si>
  <si>
    <t>Физика</t>
  </si>
  <si>
    <t>Химия</t>
  </si>
  <si>
    <t>Биология</t>
  </si>
  <si>
    <t>Индивидуальный проект</t>
  </si>
  <si>
    <t>Общеобразовательный учебный цикл</t>
  </si>
  <si>
    <t>ИТОГО СОО+ПО</t>
  </si>
  <si>
    <t>Основы безопасности и защита Родины</t>
  </si>
  <si>
    <t>ООД.00</t>
  </si>
  <si>
    <t>ООД.01</t>
  </si>
  <si>
    <t>ООД.02</t>
  </si>
  <si>
    <t>ООД.03</t>
  </si>
  <si>
    <t>ООД.04</t>
  </si>
  <si>
    <t>ООД.05</t>
  </si>
  <si>
    <t>ООД.06</t>
  </si>
  <si>
    <t>ООД.07</t>
  </si>
  <si>
    <t>ООД.08</t>
  </si>
  <si>
    <t>ООД.09</t>
  </si>
  <si>
    <t>ООД.10</t>
  </si>
  <si>
    <t>ООД.11</t>
  </si>
  <si>
    <t>ООД.12</t>
  </si>
  <si>
    <t>ООД.13</t>
  </si>
  <si>
    <t>Форма промежуточной аттестации</t>
  </si>
  <si>
    <t>Экзамен</t>
  </si>
  <si>
    <t>Диф. зачет</t>
  </si>
  <si>
    <t>Объем образовательной программы, распределенной по курсам и семестрам</t>
  </si>
  <si>
    <t>1 курс</t>
  </si>
  <si>
    <t>2 курс</t>
  </si>
  <si>
    <t>Другие виды контроля</t>
  </si>
  <si>
    <t>3 курс</t>
  </si>
  <si>
    <t>ОП.11ц</t>
  </si>
  <si>
    <t>Информационные технологии в профессиональной деятельности</t>
  </si>
  <si>
    <t>Инженерная графика</t>
  </si>
  <si>
    <t>Техническая механика</t>
  </si>
  <si>
    <t>Метрология, стандартизация и сертификация</t>
  </si>
  <si>
    <t>ПП.05</t>
  </si>
  <si>
    <t>ПМ.01</t>
  </si>
  <si>
    <t>ПМ.02</t>
  </si>
  <si>
    <t>Рабочий учебный план по специальности 15.02.16 Технология машиностроения  (нормативный срок обучения 2 года 10 месяцев)</t>
  </si>
  <si>
    <t>Иностранный язык в
профессиональной деятельности</t>
  </si>
  <si>
    <t>Безопасность жизнедеятельности</t>
  </si>
  <si>
    <t xml:space="preserve">Основы бережливого производства </t>
  </si>
  <si>
    <t>Процессы формообразования и инструменты</t>
  </si>
  <si>
    <t>Технология машиностроения</t>
  </si>
  <si>
    <t>Математика в профессиональной деятельности</t>
  </si>
  <si>
    <t>Основы теории машин и механизмов</t>
  </si>
  <si>
    <t>Разработка технологических процессов изготовления деталей машин</t>
  </si>
  <si>
    <t>Технологические процессы изготовления деталей машин</t>
  </si>
  <si>
    <t>Системы автоматизированного проектирования и программирования в машиностроении</t>
  </si>
  <si>
    <t>Учебная практика (разработка технологических процессов изготовления деталей машин)</t>
  </si>
  <si>
    <t>Производственная практика (разработка технологических процессов изготовления деталей машин)</t>
  </si>
  <si>
    <t>Разработка и внедрение управляющих программ изготовления деталей машин в машиностроительном производстве</t>
  </si>
  <si>
    <t>Управляющие программы изготовления деталей машин в машиностроительном производстве</t>
  </si>
  <si>
    <t>Производственная практика (разработка и внедрение управляющих программ изготовления деталей машин в машиностроительном производстве)</t>
  </si>
  <si>
    <t>Разработка и реализация технологических процессов в механосборочном производстве</t>
  </si>
  <si>
    <t>Технологические процессы и технологическая документация по сборке узлов и изделий с применением систем автоматизированного проектирования</t>
  </si>
  <si>
    <t>Производственная практика (разработка и реализация технологических процессов в механосборочном производстве)</t>
  </si>
  <si>
    <t>Организация контроля, наладки и технического обслуживания оборудования машиностроительного производства</t>
  </si>
  <si>
    <t>Контроль, наладка и техническое обслуживание оборудования машиностроительного производства</t>
  </si>
  <si>
    <t>Производственная практика (организация контроля, наладки и технического обслуживания оборудования машиностроительного производства)</t>
  </si>
  <si>
    <t>Организация работ по реализации технологических процессов в машиностроительном производстве</t>
  </si>
  <si>
    <t>Планирование, организация и контроль деятельности реализации технологических процессов в машиностроительном производстве</t>
  </si>
  <si>
    <t>Производственная практика (организация работ по реализации технологических процессов в машиностроительном производстве)</t>
  </si>
  <si>
    <t>ПМ.05</t>
  </si>
  <si>
    <t>19149 Токарь</t>
  </si>
  <si>
    <t>ПМн.06</t>
  </si>
  <si>
    <t>МДК.06.01</t>
  </si>
  <si>
    <t>Производственная практика (освоение профессии рабочего, должности служащего)</t>
  </si>
  <si>
    <t>ПП.06</t>
  </si>
  <si>
    <t>ПП</t>
  </si>
  <si>
    <t>Преддипломная практика</t>
  </si>
  <si>
    <t xml:space="preserve"> 1 семестр                            17 недель</t>
  </si>
  <si>
    <t>3 семестр     17 недель</t>
  </si>
  <si>
    <t>5 семестр       17 недель</t>
  </si>
  <si>
    <t>5 семестр       15 недель</t>
  </si>
  <si>
    <t>2 семестр  24 недели</t>
  </si>
  <si>
    <t>4 семестр       24 недели</t>
  </si>
  <si>
    <t>4</t>
  </si>
  <si>
    <t>Экология</t>
  </si>
  <si>
    <t>Освоение профессии рабочего, должности служащего</t>
  </si>
  <si>
    <t>ДПБ</t>
  </si>
  <si>
    <r>
      <t xml:space="preserve">Дополнительный профессиональный блок, включая цифровой модуль по запросу отрасли и (или) работодателя 
Наименование организации-работодателя
</t>
    </r>
    <r>
      <rPr>
        <b/>
        <sz val="10"/>
        <color rgb="FFFF0000"/>
        <rFont val="Times New Roman"/>
        <family val="1"/>
        <charset val="204"/>
      </rPr>
      <t>(не менее 50% объема вариативной части)</t>
    </r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</si>
</sst>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color indexed="8"/>
      <name val="Tahoma"/>
      <family val="2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 Cyr"/>
      <family val="1"/>
      <charset val="204"/>
    </font>
    <font>
      <b/>
      <sz val="12"/>
      <name val="Times New Roman"/>
      <family val="1"/>
      <charset val="204"/>
    </font>
    <font>
      <sz val="8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rgb="FFEAF1DD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22"/>
        <bgColor indexed="16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16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16"/>
      </patternFill>
    </fill>
    <fill>
      <patternFill patternType="solid">
        <fgColor theme="2" tint="-9.9978637043366805E-2"/>
        <bgColor indexed="16"/>
      </patternFill>
    </fill>
    <fill>
      <patternFill patternType="solid">
        <fgColor theme="0" tint="-0.14999847407452621"/>
        <bgColor indexed="16"/>
      </patternFill>
    </fill>
    <fill>
      <patternFill patternType="solid">
        <fgColor rgb="FFC2D69B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6" fillId="0" borderId="0"/>
  </cellStyleXfs>
  <cellXfs count="145">
    <xf numFmtId="0" fontId="0" fillId="0" borderId="0" xfId="0"/>
    <xf numFmtId="0" fontId="3" fillId="0" borderId="1" xfId="0" applyFont="1" applyBorder="1" applyAlignment="1">
      <alignment horizontal="center" vertical="center" textRotation="90"/>
    </xf>
    <xf numFmtId="0" fontId="4" fillId="0" borderId="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textRotation="90" wrapText="1"/>
    </xf>
    <xf numFmtId="0" fontId="5" fillId="7" borderId="1" xfId="0" applyFont="1" applyFill="1" applyBorder="1" applyAlignment="1">
      <alignment vertical="center" wrapText="1"/>
    </xf>
    <xf numFmtId="0" fontId="5" fillId="7" borderId="16" xfId="0" applyFont="1" applyFill="1" applyBorder="1" applyAlignment="1">
      <alignment vertical="center" wrapText="1"/>
    </xf>
    <xf numFmtId="0" fontId="9" fillId="10" borderId="1" xfId="0" applyFont="1" applyFill="1" applyBorder="1" applyAlignment="1">
      <alignment vertical="center" wrapText="1"/>
    </xf>
    <xf numFmtId="0" fontId="9" fillId="10" borderId="1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9" fontId="10" fillId="9" borderId="5" xfId="1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 wrapText="1"/>
    </xf>
    <xf numFmtId="9" fontId="10" fillId="9" borderId="1" xfId="1" applyFont="1" applyFill="1" applyBorder="1" applyAlignment="1">
      <alignment horizontal="center" vertical="center"/>
    </xf>
    <xf numFmtId="9" fontId="10" fillId="9" borderId="6" xfId="1" applyFont="1" applyFill="1" applyBorder="1" applyAlignment="1">
      <alignment horizontal="center" vertical="center"/>
    </xf>
    <xf numFmtId="1" fontId="5" fillId="7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0" fillId="5" borderId="1" xfId="1" applyNumberFormat="1" applyFont="1" applyFill="1" applyBorder="1" applyAlignment="1">
      <alignment horizontal="center" vertical="center"/>
    </xf>
    <xf numFmtId="0" fontId="10" fillId="5" borderId="6" xfId="1" applyNumberFormat="1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7" borderId="6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2" fillId="8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7" fillId="10" borderId="1" xfId="0" applyFont="1" applyFill="1" applyBorder="1" applyAlignment="1">
      <alignment horizontal="center" vertical="center" wrapText="1"/>
    </xf>
    <xf numFmtId="0" fontId="7" fillId="10" borderId="4" xfId="0" applyFont="1" applyFill="1" applyBorder="1" applyAlignment="1">
      <alignment horizontal="center" vertical="center" wrapText="1"/>
    </xf>
    <xf numFmtId="0" fontId="7" fillId="10" borderId="0" xfId="0" applyFont="1" applyFill="1" applyAlignment="1">
      <alignment horizontal="center" vertical="center" wrapText="1"/>
    </xf>
    <xf numFmtId="0" fontId="4" fillId="7" borderId="3" xfId="0" applyFont="1" applyFill="1" applyBorder="1" applyAlignment="1">
      <alignment horizontal="center" vertical="center" wrapText="1"/>
    </xf>
    <xf numFmtId="0" fontId="4" fillId="7" borderId="9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/>
    </xf>
    <xf numFmtId="0" fontId="9" fillId="10" borderId="2" xfId="0" applyFont="1" applyFill="1" applyBorder="1" applyAlignment="1">
      <alignment horizontal="center" vertical="center" wrapText="1"/>
    </xf>
    <xf numFmtId="0" fontId="5" fillId="7" borderId="2" xfId="0" applyFont="1" applyFill="1" applyBorder="1" applyAlignment="1">
      <alignment horizontal="center" vertical="center" wrapText="1"/>
    </xf>
    <xf numFmtId="0" fontId="5" fillId="7" borderId="4" xfId="0" applyFont="1" applyFill="1" applyBorder="1" applyAlignment="1">
      <alignment horizontal="center" vertical="center" wrapText="1"/>
    </xf>
    <xf numFmtId="0" fontId="5" fillId="7" borderId="0" xfId="0" applyFont="1" applyFill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7" fillId="6" borderId="0" xfId="0" applyFont="1" applyFill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7" fillId="10" borderId="2" xfId="0" applyFont="1" applyFill="1" applyBorder="1" applyAlignment="1">
      <alignment vertical="center"/>
    </xf>
    <xf numFmtId="0" fontId="7" fillId="10" borderId="1" xfId="0" applyFont="1" applyFill="1" applyBorder="1" applyAlignment="1">
      <alignment vertical="center" wrapText="1"/>
    </xf>
    <xf numFmtId="0" fontId="4" fillId="7" borderId="1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/>
    </xf>
    <xf numFmtId="0" fontId="4" fillId="7" borderId="3" xfId="0" applyFont="1" applyFill="1" applyBorder="1" applyAlignment="1">
      <alignment vertical="center" wrapText="1"/>
    </xf>
    <xf numFmtId="0" fontId="4" fillId="7" borderId="9" xfId="0" applyFont="1" applyFill="1" applyBorder="1" applyAlignment="1">
      <alignment vertical="center" wrapText="1"/>
    </xf>
    <xf numFmtId="0" fontId="3" fillId="7" borderId="1" xfId="0" applyFont="1" applyFill="1" applyBorder="1" applyAlignment="1">
      <alignment vertical="center"/>
    </xf>
    <xf numFmtId="0" fontId="3" fillId="7" borderId="1" xfId="0" applyFont="1" applyFill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9" fillId="3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vertical="center" wrapText="1"/>
    </xf>
    <xf numFmtId="0" fontId="7" fillId="7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9" fontId="7" fillId="8" borderId="0" xfId="3" applyNumberFormat="1" applyFont="1" applyFill="1" applyAlignment="1">
      <alignment horizontal="center" vertical="center" wrapText="1"/>
    </xf>
    <xf numFmtId="49" fontId="7" fillId="8" borderId="1" xfId="3" applyNumberFormat="1" applyFont="1" applyFill="1" applyBorder="1" applyAlignment="1">
      <alignment horizontal="center" vertical="center" wrapText="1"/>
    </xf>
    <xf numFmtId="0" fontId="7" fillId="8" borderId="0" xfId="0" applyFont="1" applyFill="1" applyAlignment="1">
      <alignment horizontal="center" vertical="center" wrapText="1"/>
    </xf>
    <xf numFmtId="0" fontId="3" fillId="7" borderId="6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6" borderId="6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2" fillId="6" borderId="1" xfId="0" applyFont="1" applyFill="1" applyBorder="1" applyAlignment="1">
      <alignment vertical="center" wrapText="1"/>
    </xf>
    <xf numFmtId="0" fontId="4" fillId="6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justify" vertical="center" wrapText="1"/>
    </xf>
    <xf numFmtId="0" fontId="10" fillId="9" borderId="21" xfId="2" applyFont="1" applyFill="1" applyBorder="1" applyAlignment="1" applyProtection="1">
      <alignment horizontal="left" vertical="center" wrapText="1"/>
      <protection locked="0"/>
    </xf>
    <xf numFmtId="0" fontId="3" fillId="0" borderId="1" xfId="0" applyFont="1" applyBorder="1"/>
    <xf numFmtId="0" fontId="13" fillId="5" borderId="22" xfId="2" applyFont="1" applyFill="1" applyBorder="1" applyAlignment="1" applyProtection="1">
      <alignment horizontal="left" vertical="center" wrapText="1"/>
      <protection locked="0"/>
    </xf>
    <xf numFmtId="0" fontId="3" fillId="7" borderId="1" xfId="0" applyFont="1" applyFill="1" applyBorder="1" applyAlignment="1">
      <alignment horizontal="justify" vertical="center" wrapText="1"/>
    </xf>
    <xf numFmtId="0" fontId="10" fillId="9" borderId="8" xfId="2" applyFont="1" applyFill="1" applyBorder="1" applyAlignment="1" applyProtection="1">
      <alignment horizontal="left" vertical="center" wrapText="1"/>
      <protection locked="0"/>
    </xf>
    <xf numFmtId="0" fontId="12" fillId="8" borderId="1" xfId="0" applyFont="1" applyFill="1" applyBorder="1" applyAlignment="1">
      <alignment horizontal="justify" vertical="center" wrapText="1"/>
    </xf>
    <xf numFmtId="0" fontId="10" fillId="13" borderId="22" xfId="2" applyFont="1" applyFill="1" applyBorder="1" applyAlignment="1" applyProtection="1">
      <alignment horizontal="left" vertical="center" wrapText="1"/>
      <protection locked="0"/>
    </xf>
    <xf numFmtId="0" fontId="10" fillId="9" borderId="21" xfId="2" applyFont="1" applyFill="1" applyBorder="1" applyAlignment="1" applyProtection="1">
      <alignment horizontal="left" vertical="center"/>
      <protection locked="0"/>
    </xf>
    <xf numFmtId="0" fontId="9" fillId="8" borderId="1" xfId="0" applyFont="1" applyFill="1" applyBorder="1" applyAlignment="1">
      <alignment vertical="center" wrapText="1"/>
    </xf>
    <xf numFmtId="0" fontId="13" fillId="12" borderId="22" xfId="2" applyFont="1" applyFill="1" applyBorder="1" applyAlignment="1" applyProtection="1">
      <alignment horizontal="left" vertical="center" wrapText="1"/>
      <protection locked="0"/>
    </xf>
    <xf numFmtId="0" fontId="13" fillId="11" borderId="22" xfId="2" applyFont="1" applyFill="1" applyBorder="1" applyAlignment="1" applyProtection="1">
      <alignment horizontal="left" vertical="center" wrapText="1"/>
      <protection locked="0"/>
    </xf>
    <xf numFmtId="0" fontId="10" fillId="11" borderId="1" xfId="2" applyFont="1" applyFill="1" applyBorder="1" applyAlignment="1" applyProtection="1">
      <alignment horizontal="left" vertical="center" wrapText="1"/>
      <protection locked="0"/>
    </xf>
    <xf numFmtId="0" fontId="3" fillId="7" borderId="4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7" borderId="12" xfId="0" applyFont="1" applyFill="1" applyBorder="1" applyAlignment="1">
      <alignment vertical="center"/>
    </xf>
    <xf numFmtId="0" fontId="4" fillId="7" borderId="6" xfId="0" applyFont="1" applyFill="1" applyBorder="1" applyAlignment="1">
      <alignment vertical="center" wrapText="1"/>
    </xf>
    <xf numFmtId="0" fontId="3" fillId="7" borderId="3" xfId="0" applyFont="1" applyFill="1" applyBorder="1" applyAlignment="1">
      <alignment vertical="center"/>
    </xf>
    <xf numFmtId="0" fontId="3" fillId="7" borderId="3" xfId="0" applyFont="1" applyFill="1" applyBorder="1" applyAlignment="1">
      <alignment horizontal="center" vertical="center"/>
    </xf>
    <xf numFmtId="0" fontId="4" fillId="7" borderId="21" xfId="0" applyFont="1" applyFill="1" applyBorder="1" applyAlignment="1">
      <alignment vertical="center" wrapText="1"/>
    </xf>
    <xf numFmtId="0" fontId="4" fillId="7" borderId="21" xfId="0" applyFont="1" applyFill="1" applyBorder="1" applyAlignment="1">
      <alignment horizontal="center" vertical="center" wrapText="1"/>
    </xf>
    <xf numFmtId="0" fontId="3" fillId="8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90" wrapText="1"/>
    </xf>
    <xf numFmtId="0" fontId="7" fillId="8" borderId="2" xfId="0" applyFont="1" applyFill="1" applyBorder="1" applyAlignment="1">
      <alignment horizontal="center" vertical="center" wrapText="1"/>
    </xf>
    <xf numFmtId="0" fontId="7" fillId="8" borderId="9" xfId="0" applyFont="1" applyFill="1" applyBorder="1" applyAlignment="1">
      <alignment horizontal="center" vertical="center" wrapText="1"/>
    </xf>
    <xf numFmtId="0" fontId="7" fillId="8" borderId="3" xfId="0" applyFont="1" applyFill="1" applyBorder="1" applyAlignment="1">
      <alignment horizontal="center" vertical="center" wrapText="1"/>
    </xf>
    <xf numFmtId="0" fontId="7" fillId="8" borderId="10" xfId="0" applyFont="1" applyFill="1" applyBorder="1" applyAlignment="1">
      <alignment horizontal="center" vertical="center" wrapText="1"/>
    </xf>
    <xf numFmtId="0" fontId="7" fillId="8" borderId="23" xfId="0" applyFont="1" applyFill="1" applyBorder="1" applyAlignment="1">
      <alignment horizontal="center" vertical="center" wrapText="1"/>
    </xf>
    <xf numFmtId="0" fontId="7" fillId="8" borderId="5" xfId="0" applyFont="1" applyFill="1" applyBorder="1" applyAlignment="1">
      <alignment horizontal="center" vertical="center" wrapText="1"/>
    </xf>
    <xf numFmtId="0" fontId="3" fillId="8" borderId="2" xfId="0" applyFont="1" applyFill="1" applyBorder="1" applyAlignment="1">
      <alignment horizontal="center" vertical="center" wrapText="1"/>
    </xf>
    <xf numFmtId="0" fontId="3" fillId="8" borderId="9" xfId="0" applyFont="1" applyFill="1" applyBorder="1" applyAlignment="1">
      <alignment horizontal="center" vertical="center" wrapText="1"/>
    </xf>
    <xf numFmtId="0" fontId="3" fillId="8" borderId="3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2" borderId="11" xfId="0" applyFont="1" applyFill="1" applyBorder="1" applyAlignment="1">
      <alignment vertical="center" wrapText="1"/>
    </xf>
    <xf numFmtId="0" fontId="0" fillId="0" borderId="11" xfId="0" applyBorder="1" applyAlignment="1">
      <alignment vertical="center"/>
    </xf>
    <xf numFmtId="0" fontId="7" fillId="7" borderId="7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textRotation="90" wrapText="1"/>
    </xf>
    <xf numFmtId="0" fontId="3" fillId="4" borderId="15" xfId="0" applyFont="1" applyFill="1" applyBorder="1" applyAlignment="1">
      <alignment horizontal="center" vertical="center" textRotation="90" wrapText="1"/>
    </xf>
    <xf numFmtId="0" fontId="3" fillId="4" borderId="11" xfId="0" applyFont="1" applyFill="1" applyBorder="1" applyAlignment="1">
      <alignment horizontal="center" vertical="center" textRotation="90" wrapText="1"/>
    </xf>
    <xf numFmtId="0" fontId="3" fillId="4" borderId="0" xfId="0" applyFont="1" applyFill="1" applyAlignment="1">
      <alignment horizontal="center" vertical="center" textRotation="90" wrapText="1"/>
    </xf>
    <xf numFmtId="0" fontId="3" fillId="4" borderId="7" xfId="0" applyFont="1" applyFill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14" fillId="14" borderId="1" xfId="0" applyFont="1" applyFill="1" applyBorder="1" applyAlignment="1">
      <alignment wrapText="1"/>
    </xf>
    <xf numFmtId="0" fontId="3" fillId="7" borderId="0" xfId="0" applyFont="1" applyFill="1" applyBorder="1" applyAlignment="1">
      <alignment horizontal="center" vertical="center" wrapText="1"/>
    </xf>
    <xf numFmtId="0" fontId="14" fillId="14" borderId="24" xfId="0" applyFont="1" applyFill="1" applyBorder="1" applyAlignment="1">
      <alignment wrapText="1"/>
    </xf>
    <xf numFmtId="0" fontId="4" fillId="7" borderId="4" xfId="0" applyFont="1" applyFill="1" applyBorder="1" applyAlignment="1">
      <alignment horizontal="center" vertical="center" wrapText="1"/>
    </xf>
    <xf numFmtId="0" fontId="3" fillId="7" borderId="21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4" xfId="2"/>
    <cellStyle name="Обычный_УЧЕБНЫ~3" xfId="3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Z100"/>
  <sheetViews>
    <sheetView tabSelected="1" zoomScale="85" zoomScaleNormal="85" workbookViewId="0">
      <selection activeCell="Y19" sqref="Y19"/>
    </sheetView>
  </sheetViews>
  <sheetFormatPr defaultRowHeight="15.75"/>
  <cols>
    <col min="1" max="1" width="1.5703125" style="65" customWidth="1"/>
    <col min="2" max="2" width="1.7109375" style="65" customWidth="1"/>
    <col min="3" max="3" width="13.42578125" style="65" customWidth="1"/>
    <col min="4" max="4" width="42.5703125" style="65" customWidth="1"/>
    <col min="5" max="7" width="5.7109375" style="75" customWidth="1"/>
    <col min="8" max="10" width="9.140625" style="75"/>
    <col min="11" max="11" width="8.28515625" style="75" customWidth="1"/>
    <col min="12" max="12" width="7.85546875" style="75" customWidth="1"/>
    <col min="13" max="13" width="8.28515625" style="75" customWidth="1"/>
    <col min="14" max="14" width="8.5703125" style="75" customWidth="1"/>
    <col min="15" max="16" width="5.7109375" style="75" customWidth="1"/>
    <col min="17" max="22" width="9.140625" style="75"/>
    <col min="23" max="16384" width="9.140625" style="65"/>
  </cols>
  <sheetData>
    <row r="1" spans="2:26" ht="16.5" thickBot="1">
      <c r="B1" s="64"/>
      <c r="C1" s="119" t="s">
        <v>118</v>
      </c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64"/>
      <c r="X1" s="64"/>
      <c r="Y1" s="64"/>
      <c r="Z1" s="64"/>
    </row>
    <row r="2" spans="2:26" ht="51" customHeight="1" thickBot="1">
      <c r="C2" s="138" t="s">
        <v>0</v>
      </c>
      <c r="D2" s="139" t="s">
        <v>26</v>
      </c>
      <c r="E2" s="125" t="s">
        <v>102</v>
      </c>
      <c r="F2" s="126"/>
      <c r="G2" s="127"/>
      <c r="H2" s="105" t="s">
        <v>1</v>
      </c>
      <c r="I2" s="105" t="s">
        <v>2</v>
      </c>
      <c r="J2" s="125" t="s">
        <v>3</v>
      </c>
      <c r="K2" s="126"/>
      <c r="L2" s="126"/>
      <c r="M2" s="126"/>
      <c r="N2" s="127"/>
      <c r="O2" s="131" t="s">
        <v>69</v>
      </c>
      <c r="P2" s="133" t="s">
        <v>70</v>
      </c>
      <c r="Q2" s="136" t="s">
        <v>105</v>
      </c>
      <c r="R2" s="136"/>
      <c r="S2" s="136"/>
      <c r="T2" s="136"/>
      <c r="U2" s="136"/>
      <c r="V2" s="136"/>
    </row>
    <row r="3" spans="2:26" ht="24" customHeight="1" thickBot="1">
      <c r="C3" s="138"/>
      <c r="D3" s="139"/>
      <c r="E3" s="128"/>
      <c r="F3" s="129"/>
      <c r="G3" s="130"/>
      <c r="H3" s="105"/>
      <c r="I3" s="105"/>
      <c r="J3" s="128"/>
      <c r="K3" s="129"/>
      <c r="L3" s="129"/>
      <c r="M3" s="129"/>
      <c r="N3" s="130"/>
      <c r="O3" s="132"/>
      <c r="P3" s="134"/>
      <c r="Q3" s="121" t="s">
        <v>106</v>
      </c>
      <c r="R3" s="122"/>
      <c r="S3" s="123" t="s">
        <v>107</v>
      </c>
      <c r="T3" s="124"/>
      <c r="U3" s="136" t="s">
        <v>109</v>
      </c>
      <c r="V3" s="136"/>
    </row>
    <row r="4" spans="2:26" ht="133.9" customHeight="1" thickBot="1">
      <c r="C4" s="138"/>
      <c r="D4" s="139"/>
      <c r="E4" s="1" t="s">
        <v>103</v>
      </c>
      <c r="F4" s="1" t="s">
        <v>104</v>
      </c>
      <c r="G4" s="1" t="s">
        <v>108</v>
      </c>
      <c r="H4" s="105"/>
      <c r="I4" s="105"/>
      <c r="J4" s="1" t="s">
        <v>27</v>
      </c>
      <c r="K4" s="2" t="s">
        <v>4</v>
      </c>
      <c r="L4" s="2" t="s">
        <v>28</v>
      </c>
      <c r="M4" s="1" t="s">
        <v>29</v>
      </c>
      <c r="N4" s="3" t="s">
        <v>5</v>
      </c>
      <c r="O4" s="132"/>
      <c r="P4" s="135"/>
      <c r="Q4" s="78" t="s">
        <v>151</v>
      </c>
      <c r="R4" s="78" t="s">
        <v>155</v>
      </c>
      <c r="S4" s="78" t="s">
        <v>152</v>
      </c>
      <c r="T4" s="78" t="s">
        <v>156</v>
      </c>
      <c r="U4" s="79" t="s">
        <v>153</v>
      </c>
      <c r="V4" s="79" t="s">
        <v>154</v>
      </c>
    </row>
    <row r="5" spans="2:26" ht="16.5" thickBot="1">
      <c r="C5" s="11">
        <v>1</v>
      </c>
      <c r="D5" s="8">
        <v>2</v>
      </c>
      <c r="E5" s="11">
        <v>3</v>
      </c>
      <c r="F5" s="8">
        <v>4</v>
      </c>
      <c r="G5" s="11">
        <v>5</v>
      </c>
      <c r="H5" s="8">
        <v>6</v>
      </c>
      <c r="I5" s="11">
        <v>7</v>
      </c>
      <c r="J5" s="8">
        <v>8</v>
      </c>
      <c r="K5" s="11">
        <v>9</v>
      </c>
      <c r="L5" s="8">
        <v>10</v>
      </c>
      <c r="M5" s="11">
        <v>11</v>
      </c>
      <c r="N5" s="8">
        <v>12</v>
      </c>
      <c r="O5" s="12">
        <f>O99/(H99-H98)</f>
        <v>0.70906432748538006</v>
      </c>
      <c r="P5" s="12">
        <f>P99/(H99-H98)</f>
        <v>0.29093567251461988</v>
      </c>
      <c r="Q5" s="10"/>
      <c r="R5" s="10"/>
      <c r="S5" s="10"/>
      <c r="T5" s="10"/>
      <c r="U5" s="10"/>
      <c r="V5" s="10"/>
    </row>
    <row r="6" spans="2:26" ht="16.5" thickBot="1">
      <c r="C6" s="52" t="s">
        <v>88</v>
      </c>
      <c r="D6" s="53" t="s">
        <v>85</v>
      </c>
      <c r="E6" s="31"/>
      <c r="F6" s="32"/>
      <c r="G6" s="30"/>
      <c r="H6" s="7">
        <f>SUM(H7:H21)</f>
        <v>1476</v>
      </c>
      <c r="I6" s="7">
        <f t="shared" ref="I6:V6" si="0">SUM(I7:I21)</f>
        <v>754</v>
      </c>
      <c r="J6" s="7">
        <f t="shared" si="0"/>
        <v>680</v>
      </c>
      <c r="K6" s="7">
        <f t="shared" si="0"/>
        <v>754</v>
      </c>
      <c r="L6" s="7">
        <f t="shared" si="0"/>
        <v>0</v>
      </c>
      <c r="M6" s="7">
        <f t="shared" si="0"/>
        <v>0</v>
      </c>
      <c r="N6" s="7">
        <f t="shared" si="0"/>
        <v>42</v>
      </c>
      <c r="O6" s="7">
        <f t="shared" si="0"/>
        <v>0</v>
      </c>
      <c r="P6" s="7">
        <f t="shared" si="0"/>
        <v>0</v>
      </c>
      <c r="Q6" s="7">
        <f t="shared" si="0"/>
        <v>612</v>
      </c>
      <c r="R6" s="7">
        <f t="shared" si="0"/>
        <v>864</v>
      </c>
      <c r="S6" s="7">
        <f t="shared" si="0"/>
        <v>0</v>
      </c>
      <c r="T6" s="7">
        <f t="shared" si="0"/>
        <v>0</v>
      </c>
      <c r="U6" s="7">
        <f t="shared" si="0"/>
        <v>0</v>
      </c>
      <c r="V6" s="7">
        <f t="shared" si="0"/>
        <v>0</v>
      </c>
    </row>
    <row r="7" spans="2:26" ht="16.5" thickBot="1">
      <c r="C7" s="54" t="s">
        <v>89</v>
      </c>
      <c r="D7" s="54" t="s">
        <v>73</v>
      </c>
      <c r="E7" s="20">
        <v>2</v>
      </c>
      <c r="F7" s="20"/>
      <c r="G7" s="20"/>
      <c r="H7" s="13">
        <v>72</v>
      </c>
      <c r="I7" s="13">
        <v>36</v>
      </c>
      <c r="J7" s="16">
        <v>30</v>
      </c>
      <c r="K7" s="13">
        <v>36</v>
      </c>
      <c r="L7" s="13"/>
      <c r="M7" s="9"/>
      <c r="N7" s="13">
        <v>6</v>
      </c>
      <c r="O7" s="14"/>
      <c r="P7" s="15"/>
      <c r="Q7" s="10">
        <v>34</v>
      </c>
      <c r="R7" s="10">
        <v>38</v>
      </c>
      <c r="S7" s="10"/>
      <c r="T7" s="10"/>
      <c r="U7" s="10"/>
      <c r="V7" s="10"/>
      <c r="W7" s="65">
        <f>SUM(Q7:V7)</f>
        <v>72</v>
      </c>
    </row>
    <row r="8" spans="2:26" ht="16.5" thickBot="1">
      <c r="C8" s="55" t="s">
        <v>90</v>
      </c>
      <c r="D8" s="54" t="s">
        <v>74</v>
      </c>
      <c r="E8" s="20"/>
      <c r="F8" s="20">
        <v>2</v>
      </c>
      <c r="G8" s="20"/>
      <c r="H8" s="13">
        <v>108</v>
      </c>
      <c r="I8" s="13">
        <v>54</v>
      </c>
      <c r="J8" s="16">
        <v>52</v>
      </c>
      <c r="K8" s="13">
        <v>54</v>
      </c>
      <c r="L8" s="13"/>
      <c r="M8" s="9"/>
      <c r="N8" s="13">
        <v>2</v>
      </c>
      <c r="O8" s="14"/>
      <c r="P8" s="15"/>
      <c r="Q8" s="10">
        <v>34</v>
      </c>
      <c r="R8" s="10">
        <v>74</v>
      </c>
      <c r="S8" s="10"/>
      <c r="T8" s="10"/>
      <c r="U8" s="10"/>
      <c r="V8" s="10"/>
      <c r="W8" s="65">
        <f>SUM(Q8:V8)</f>
        <v>108</v>
      </c>
    </row>
    <row r="9" spans="2:26" ht="16.5" thickBot="1">
      <c r="C9" s="54" t="s">
        <v>90</v>
      </c>
      <c r="D9" s="54" t="s">
        <v>75</v>
      </c>
      <c r="E9" s="20"/>
      <c r="F9" s="20">
        <v>2</v>
      </c>
      <c r="G9" s="20"/>
      <c r="H9" s="13">
        <v>136</v>
      </c>
      <c r="I9" s="13">
        <v>46</v>
      </c>
      <c r="J9" s="16">
        <v>88</v>
      </c>
      <c r="K9" s="13">
        <v>46</v>
      </c>
      <c r="L9" s="13"/>
      <c r="M9" s="97"/>
      <c r="N9" s="13">
        <v>2</v>
      </c>
      <c r="O9" s="14"/>
      <c r="P9" s="15"/>
      <c r="Q9" s="10">
        <v>68</v>
      </c>
      <c r="R9" s="10">
        <v>68</v>
      </c>
      <c r="S9" s="10"/>
      <c r="T9" s="10"/>
      <c r="U9" s="10"/>
      <c r="V9" s="10"/>
    </row>
    <row r="10" spans="2:26" ht="16.5" thickBot="1">
      <c r="C10" s="55" t="s">
        <v>91</v>
      </c>
      <c r="D10" s="54" t="s">
        <v>76</v>
      </c>
      <c r="E10" s="20"/>
      <c r="F10" s="20">
        <v>2</v>
      </c>
      <c r="G10" s="20"/>
      <c r="H10" s="13">
        <v>72</v>
      </c>
      <c r="I10" s="13">
        <v>34</v>
      </c>
      <c r="J10" s="16">
        <v>36</v>
      </c>
      <c r="K10" s="13">
        <v>34</v>
      </c>
      <c r="L10" s="13"/>
      <c r="M10" s="97"/>
      <c r="N10" s="13">
        <v>2</v>
      </c>
      <c r="O10" s="14"/>
      <c r="P10" s="15"/>
      <c r="Q10" s="10"/>
      <c r="R10" s="10">
        <v>72</v>
      </c>
      <c r="S10" s="10"/>
      <c r="T10" s="10"/>
      <c r="U10" s="10"/>
      <c r="V10" s="10"/>
      <c r="W10" s="65">
        <f t="shared" ref="W10:W21" si="1">SUM(Q10:V10)</f>
        <v>72</v>
      </c>
    </row>
    <row r="11" spans="2:26" ht="16.5" thickBot="1">
      <c r="C11" s="54" t="s">
        <v>92</v>
      </c>
      <c r="D11" s="54" t="s">
        <v>77</v>
      </c>
      <c r="E11" s="33"/>
      <c r="F11" s="33">
        <v>1</v>
      </c>
      <c r="G11" s="33"/>
      <c r="H11" s="13">
        <v>72</v>
      </c>
      <c r="I11" s="13">
        <v>28</v>
      </c>
      <c r="J11" s="16">
        <v>42</v>
      </c>
      <c r="K11" s="13">
        <v>28</v>
      </c>
      <c r="L11" s="13"/>
      <c r="M11" s="97"/>
      <c r="N11" s="13">
        <v>2</v>
      </c>
      <c r="O11" s="14"/>
      <c r="P11" s="15"/>
      <c r="Q11" s="10">
        <v>72</v>
      </c>
      <c r="R11" s="10"/>
      <c r="S11" s="10"/>
      <c r="T11" s="10"/>
      <c r="U11" s="10"/>
      <c r="V11" s="10"/>
      <c r="W11" s="65">
        <f t="shared" si="1"/>
        <v>72</v>
      </c>
    </row>
    <row r="12" spans="2:26" ht="16.5" thickBot="1">
      <c r="C12" s="55" t="s">
        <v>93</v>
      </c>
      <c r="D12" s="56" t="s">
        <v>78</v>
      </c>
      <c r="E12" s="33"/>
      <c r="F12" s="33">
        <v>2</v>
      </c>
      <c r="G12" s="33"/>
      <c r="H12" s="13">
        <v>72</v>
      </c>
      <c r="I12" s="13">
        <v>70</v>
      </c>
      <c r="J12" s="16">
        <v>0</v>
      </c>
      <c r="K12" s="13">
        <v>70</v>
      </c>
      <c r="L12" s="13"/>
      <c r="M12" s="97"/>
      <c r="N12" s="13">
        <v>2</v>
      </c>
      <c r="O12" s="14"/>
      <c r="P12" s="15"/>
      <c r="Q12" s="10">
        <v>34</v>
      </c>
      <c r="R12" s="10">
        <v>38</v>
      </c>
      <c r="S12" s="10"/>
      <c r="T12" s="10"/>
      <c r="U12" s="10"/>
      <c r="V12" s="10"/>
      <c r="W12" s="65">
        <f t="shared" si="1"/>
        <v>72</v>
      </c>
    </row>
    <row r="13" spans="2:26" ht="16.5" thickBot="1">
      <c r="C13" s="54" t="s">
        <v>94</v>
      </c>
      <c r="D13" s="57" t="s">
        <v>79</v>
      </c>
      <c r="E13" s="34">
        <v>2</v>
      </c>
      <c r="F13" s="34"/>
      <c r="G13" s="34"/>
      <c r="H13" s="13">
        <v>268</v>
      </c>
      <c r="I13" s="13">
        <v>120</v>
      </c>
      <c r="J13" s="16">
        <v>142</v>
      </c>
      <c r="K13" s="13">
        <v>120</v>
      </c>
      <c r="L13" s="13"/>
      <c r="M13" s="97"/>
      <c r="N13" s="13">
        <v>6</v>
      </c>
      <c r="O13" s="14"/>
      <c r="P13" s="15"/>
      <c r="Q13" s="10">
        <v>96</v>
      </c>
      <c r="R13" s="10">
        <v>172</v>
      </c>
      <c r="S13" s="10"/>
      <c r="T13" s="10"/>
      <c r="U13" s="10"/>
      <c r="V13" s="10"/>
      <c r="W13" s="65">
        <f t="shared" si="1"/>
        <v>268</v>
      </c>
    </row>
    <row r="14" spans="2:26" ht="16.5" thickBot="1">
      <c r="C14" s="98" t="s">
        <v>95</v>
      </c>
      <c r="D14" s="102" t="s">
        <v>80</v>
      </c>
      <c r="E14" s="103"/>
      <c r="F14" s="103">
        <v>2</v>
      </c>
      <c r="G14" s="103"/>
      <c r="H14" s="38">
        <v>108</v>
      </c>
      <c r="I14" s="13">
        <v>80</v>
      </c>
      <c r="J14" s="16">
        <v>26</v>
      </c>
      <c r="K14" s="13">
        <v>80</v>
      </c>
      <c r="L14" s="13"/>
      <c r="M14" s="97"/>
      <c r="N14" s="13">
        <v>2</v>
      </c>
      <c r="O14" s="14"/>
      <c r="P14" s="15"/>
      <c r="Q14" s="10">
        <v>34</v>
      </c>
      <c r="R14" s="10">
        <v>74</v>
      </c>
      <c r="S14" s="10"/>
      <c r="T14" s="10"/>
      <c r="U14" s="10"/>
      <c r="V14" s="10"/>
      <c r="W14" s="65">
        <f t="shared" si="1"/>
        <v>108</v>
      </c>
    </row>
    <row r="15" spans="2:26" ht="16.5" thickBot="1">
      <c r="C15" s="99" t="s">
        <v>96</v>
      </c>
      <c r="D15" s="58" t="s">
        <v>87</v>
      </c>
      <c r="E15" s="35"/>
      <c r="F15" s="35">
        <v>1</v>
      </c>
      <c r="G15" s="35"/>
      <c r="H15" s="13">
        <v>68</v>
      </c>
      <c r="I15" s="13">
        <v>46</v>
      </c>
      <c r="J15" s="16">
        <v>20</v>
      </c>
      <c r="K15" s="13">
        <v>46</v>
      </c>
      <c r="L15" s="13"/>
      <c r="M15" s="97"/>
      <c r="N15" s="13">
        <v>2</v>
      </c>
      <c r="O15" s="14"/>
      <c r="P15" s="15"/>
      <c r="Q15" s="10">
        <v>68</v>
      </c>
      <c r="R15" s="10"/>
      <c r="S15" s="10"/>
      <c r="T15" s="10"/>
      <c r="U15" s="10"/>
      <c r="V15" s="10"/>
      <c r="W15" s="65">
        <f t="shared" si="1"/>
        <v>68</v>
      </c>
    </row>
    <row r="16" spans="2:26" ht="16.5" thickBot="1">
      <c r="C16" s="55" t="s">
        <v>97</v>
      </c>
      <c r="D16" s="100" t="s">
        <v>37</v>
      </c>
      <c r="E16" s="101"/>
      <c r="F16" s="101">
        <v>2</v>
      </c>
      <c r="G16" s="101"/>
      <c r="H16" s="13">
        <v>80</v>
      </c>
      <c r="I16" s="13">
        <v>66</v>
      </c>
      <c r="J16" s="16">
        <v>12</v>
      </c>
      <c r="K16" s="13">
        <v>66</v>
      </c>
      <c r="L16" s="13"/>
      <c r="M16" s="9"/>
      <c r="N16" s="13">
        <v>2</v>
      </c>
      <c r="O16" s="14"/>
      <c r="P16" s="15"/>
      <c r="Q16" s="10">
        <v>34</v>
      </c>
      <c r="R16" s="10">
        <v>46</v>
      </c>
      <c r="S16" s="10"/>
      <c r="T16" s="10"/>
      <c r="U16" s="10"/>
      <c r="V16" s="10"/>
      <c r="W16" s="65">
        <f t="shared" si="1"/>
        <v>80</v>
      </c>
    </row>
    <row r="17" spans="3:23" ht="16.5" thickBot="1">
      <c r="C17" s="54" t="s">
        <v>98</v>
      </c>
      <c r="D17" s="59" t="s">
        <v>81</v>
      </c>
      <c r="E17" s="21">
        <v>2</v>
      </c>
      <c r="F17" s="21"/>
      <c r="G17" s="21"/>
      <c r="H17" s="13">
        <v>180</v>
      </c>
      <c r="I17" s="13">
        <v>46</v>
      </c>
      <c r="J17" s="16">
        <v>128</v>
      </c>
      <c r="K17" s="13">
        <v>46</v>
      </c>
      <c r="L17" s="13"/>
      <c r="M17" s="97"/>
      <c r="N17" s="13">
        <v>6</v>
      </c>
      <c r="O17" s="14"/>
      <c r="P17" s="15"/>
      <c r="Q17" s="10">
        <v>68</v>
      </c>
      <c r="R17" s="10">
        <v>112</v>
      </c>
      <c r="S17" s="10"/>
      <c r="T17" s="10"/>
      <c r="U17" s="10"/>
      <c r="V17" s="10"/>
      <c r="W17" s="65">
        <f t="shared" si="1"/>
        <v>180</v>
      </c>
    </row>
    <row r="18" spans="3:23" ht="16.5" thickBot="1">
      <c r="C18" s="55" t="s">
        <v>99</v>
      </c>
      <c r="D18" s="57" t="s">
        <v>82</v>
      </c>
      <c r="E18" s="34"/>
      <c r="F18" s="34">
        <v>2</v>
      </c>
      <c r="G18" s="34"/>
      <c r="H18" s="13">
        <v>72</v>
      </c>
      <c r="I18" s="13">
        <v>38</v>
      </c>
      <c r="J18" s="16">
        <v>32</v>
      </c>
      <c r="K18" s="13">
        <v>38</v>
      </c>
      <c r="L18" s="13"/>
      <c r="M18" s="9"/>
      <c r="N18" s="13">
        <v>2</v>
      </c>
      <c r="O18" s="14"/>
      <c r="P18" s="15"/>
      <c r="Q18" s="10">
        <v>34</v>
      </c>
      <c r="R18" s="10">
        <v>38</v>
      </c>
      <c r="S18" s="10"/>
      <c r="T18" s="10"/>
      <c r="U18" s="10"/>
      <c r="V18" s="10"/>
      <c r="W18" s="65">
        <f t="shared" si="1"/>
        <v>72</v>
      </c>
    </row>
    <row r="19" spans="3:23" ht="16.5" thickBot="1">
      <c r="C19" s="54" t="s">
        <v>100</v>
      </c>
      <c r="D19" s="54" t="s">
        <v>83</v>
      </c>
      <c r="E19" s="20"/>
      <c r="F19" s="20">
        <v>2</v>
      </c>
      <c r="G19" s="20"/>
      <c r="H19" s="13">
        <v>72</v>
      </c>
      <c r="I19" s="13">
        <v>30</v>
      </c>
      <c r="J19" s="16">
        <v>40</v>
      </c>
      <c r="K19" s="13">
        <v>30</v>
      </c>
      <c r="L19" s="13"/>
      <c r="M19" s="9"/>
      <c r="N19" s="13">
        <v>2</v>
      </c>
      <c r="O19" s="14"/>
      <c r="P19" s="15"/>
      <c r="Q19" s="10">
        <v>36</v>
      </c>
      <c r="R19" s="10">
        <v>36</v>
      </c>
      <c r="S19" s="10"/>
      <c r="T19" s="10"/>
      <c r="U19" s="10"/>
      <c r="V19" s="10"/>
      <c r="W19" s="65">
        <f t="shared" si="1"/>
        <v>72</v>
      </c>
    </row>
    <row r="20" spans="3:23" ht="16.5" thickBot="1">
      <c r="C20" s="55" t="s">
        <v>101</v>
      </c>
      <c r="D20" s="54" t="s">
        <v>158</v>
      </c>
      <c r="E20" s="20"/>
      <c r="F20" s="20">
        <v>2</v>
      </c>
      <c r="G20" s="20"/>
      <c r="H20" s="13">
        <v>64</v>
      </c>
      <c r="I20" s="13">
        <v>30</v>
      </c>
      <c r="J20" s="16">
        <v>32</v>
      </c>
      <c r="K20" s="13">
        <v>30</v>
      </c>
      <c r="L20" s="13"/>
      <c r="M20" s="9"/>
      <c r="N20" s="13">
        <v>2</v>
      </c>
      <c r="O20" s="14"/>
      <c r="P20" s="15"/>
      <c r="Q20" s="10"/>
      <c r="R20" s="10">
        <v>64</v>
      </c>
      <c r="S20" s="10"/>
      <c r="T20" s="10"/>
      <c r="U20" s="10"/>
      <c r="V20" s="10"/>
      <c r="W20" s="65">
        <f t="shared" si="1"/>
        <v>64</v>
      </c>
    </row>
    <row r="21" spans="3:23" ht="16.5" thickBot="1">
      <c r="C21" s="54">
        <v>14</v>
      </c>
      <c r="D21" s="59" t="s">
        <v>84</v>
      </c>
      <c r="E21" s="21"/>
      <c r="F21" s="21"/>
      <c r="G21" s="21">
        <v>2</v>
      </c>
      <c r="H21" s="16">
        <v>32</v>
      </c>
      <c r="I21" s="16">
        <v>30</v>
      </c>
      <c r="J21" s="16"/>
      <c r="K21" s="16">
        <v>30</v>
      </c>
      <c r="L21" s="16"/>
      <c r="M21" s="9"/>
      <c r="N21" s="16">
        <v>2</v>
      </c>
      <c r="O21" s="14"/>
      <c r="P21" s="15"/>
      <c r="Q21" s="10"/>
      <c r="R21" s="10">
        <v>32</v>
      </c>
      <c r="S21" s="10"/>
      <c r="T21" s="10"/>
      <c r="U21" s="10"/>
      <c r="V21" s="10"/>
      <c r="W21" s="65">
        <f t="shared" si="1"/>
        <v>32</v>
      </c>
    </row>
    <row r="22" spans="3:23" ht="16.5" thickBot="1">
      <c r="C22" s="6" t="s">
        <v>30</v>
      </c>
      <c r="D22" s="6" t="s">
        <v>31</v>
      </c>
      <c r="E22" s="36"/>
      <c r="F22" s="7"/>
      <c r="G22" s="36"/>
      <c r="H22" s="7">
        <f>SUM(H23:H27)</f>
        <v>285</v>
      </c>
      <c r="I22" s="7">
        <f t="shared" ref="I22:V22" si="2">SUM(I23:I27)</f>
        <v>200</v>
      </c>
      <c r="J22" s="7">
        <f t="shared" si="2"/>
        <v>72</v>
      </c>
      <c r="K22" s="7">
        <f t="shared" si="2"/>
        <v>200</v>
      </c>
      <c r="L22" s="7">
        <f t="shared" si="2"/>
        <v>0</v>
      </c>
      <c r="M22" s="7">
        <f t="shared" si="2"/>
        <v>3</v>
      </c>
      <c r="N22" s="7">
        <f t="shared" si="2"/>
        <v>10</v>
      </c>
      <c r="O22" s="7">
        <f t="shared" si="2"/>
        <v>204</v>
      </c>
      <c r="P22" s="7">
        <f t="shared" si="2"/>
        <v>81</v>
      </c>
      <c r="Q22" s="7">
        <f t="shared" si="2"/>
        <v>0</v>
      </c>
      <c r="R22" s="7">
        <f t="shared" si="2"/>
        <v>0</v>
      </c>
      <c r="S22" s="7">
        <f t="shared" si="2"/>
        <v>115</v>
      </c>
      <c r="T22" s="7">
        <f t="shared" si="2"/>
        <v>134</v>
      </c>
      <c r="U22" s="7">
        <f t="shared" si="2"/>
        <v>36</v>
      </c>
      <c r="V22" s="7">
        <f t="shared" si="2"/>
        <v>0</v>
      </c>
    </row>
    <row r="23" spans="3:23" ht="16.5" thickBot="1">
      <c r="C23" s="59" t="s">
        <v>32</v>
      </c>
      <c r="D23" s="49" t="s">
        <v>33</v>
      </c>
      <c r="E23" s="13"/>
      <c r="F23" s="13">
        <v>4</v>
      </c>
      <c r="G23" s="13"/>
      <c r="H23" s="17">
        <v>48</v>
      </c>
      <c r="I23" s="17">
        <v>10</v>
      </c>
      <c r="J23" s="17">
        <v>36</v>
      </c>
      <c r="K23" s="9">
        <v>10</v>
      </c>
      <c r="L23" s="9"/>
      <c r="M23" s="9"/>
      <c r="N23" s="9">
        <v>2</v>
      </c>
      <c r="O23" s="82">
        <v>32</v>
      </c>
      <c r="P23" s="82">
        <v>16</v>
      </c>
      <c r="Q23" s="10"/>
      <c r="R23" s="10"/>
      <c r="S23" s="10"/>
      <c r="T23" s="10">
        <v>48</v>
      </c>
      <c r="U23" s="10"/>
      <c r="V23" s="10"/>
      <c r="W23" s="65">
        <f>SUM(Q23:V23)</f>
        <v>48</v>
      </c>
    </row>
    <row r="24" spans="3:23" ht="32.25" thickBot="1">
      <c r="C24" s="59" t="s">
        <v>34</v>
      </c>
      <c r="D24" s="49" t="s">
        <v>119</v>
      </c>
      <c r="E24" s="13"/>
      <c r="F24" s="13">
        <v>3</v>
      </c>
      <c r="G24" s="13"/>
      <c r="H24" s="17">
        <v>67</v>
      </c>
      <c r="I24" s="17">
        <v>64</v>
      </c>
      <c r="J24" s="17">
        <v>0</v>
      </c>
      <c r="K24" s="9">
        <v>64</v>
      </c>
      <c r="L24" s="9"/>
      <c r="M24" s="9">
        <v>1</v>
      </c>
      <c r="N24" s="9">
        <v>2</v>
      </c>
      <c r="O24" s="82">
        <v>36</v>
      </c>
      <c r="P24" s="82">
        <v>31</v>
      </c>
      <c r="Q24" s="10"/>
      <c r="R24" s="10"/>
      <c r="S24" s="10">
        <v>67</v>
      </c>
      <c r="T24" s="10"/>
      <c r="U24" s="10"/>
      <c r="V24" s="10"/>
      <c r="W24" s="65">
        <f>SUM(S24:V24)</f>
        <v>67</v>
      </c>
    </row>
    <row r="25" spans="3:23" ht="16.5" thickBot="1">
      <c r="C25" s="59" t="s">
        <v>35</v>
      </c>
      <c r="D25" s="49" t="s">
        <v>120</v>
      </c>
      <c r="E25" s="13"/>
      <c r="F25" s="13">
        <v>4</v>
      </c>
      <c r="G25" s="13"/>
      <c r="H25" s="17">
        <v>68</v>
      </c>
      <c r="I25" s="17">
        <v>48</v>
      </c>
      <c r="J25" s="17">
        <v>18</v>
      </c>
      <c r="K25" s="9">
        <v>48</v>
      </c>
      <c r="L25" s="9"/>
      <c r="M25" s="9"/>
      <c r="N25" s="9">
        <v>2</v>
      </c>
      <c r="O25" s="82">
        <v>68</v>
      </c>
      <c r="P25" s="82"/>
      <c r="Q25" s="10"/>
      <c r="R25" s="10"/>
      <c r="S25" s="10">
        <v>22</v>
      </c>
      <c r="T25" s="10">
        <v>46</v>
      </c>
      <c r="U25" s="10"/>
      <c r="V25" s="10"/>
      <c r="W25" s="65">
        <f>SUM(S25:V25)</f>
        <v>68</v>
      </c>
    </row>
    <row r="26" spans="3:23" ht="16.5" thickBot="1">
      <c r="C26" s="59" t="s">
        <v>36</v>
      </c>
      <c r="D26" s="49" t="s">
        <v>37</v>
      </c>
      <c r="E26" s="13"/>
      <c r="F26" s="13">
        <v>4</v>
      </c>
      <c r="G26" s="13"/>
      <c r="H26" s="17">
        <v>66</v>
      </c>
      <c r="I26" s="17">
        <v>64</v>
      </c>
      <c r="J26" s="17"/>
      <c r="K26" s="9">
        <v>64</v>
      </c>
      <c r="L26" s="9"/>
      <c r="M26" s="9"/>
      <c r="N26" s="9">
        <v>2</v>
      </c>
      <c r="O26" s="82">
        <v>36</v>
      </c>
      <c r="P26" s="82">
        <v>30</v>
      </c>
      <c r="Q26" s="10"/>
      <c r="R26" s="10"/>
      <c r="S26" s="10">
        <v>26</v>
      </c>
      <c r="T26" s="10">
        <v>40</v>
      </c>
      <c r="U26" s="10"/>
      <c r="V26" s="10"/>
      <c r="W26" s="65">
        <f>SUM(S26:V26)</f>
        <v>66</v>
      </c>
    </row>
    <row r="27" spans="3:23" ht="16.5" thickBot="1">
      <c r="C27" s="59" t="s">
        <v>38</v>
      </c>
      <c r="D27" s="49" t="s">
        <v>121</v>
      </c>
      <c r="E27" s="13"/>
      <c r="F27" s="13">
        <v>5</v>
      </c>
      <c r="G27" s="13"/>
      <c r="H27" s="17">
        <v>36</v>
      </c>
      <c r="I27" s="17">
        <v>14</v>
      </c>
      <c r="J27" s="17">
        <v>18</v>
      </c>
      <c r="K27" s="9">
        <v>14</v>
      </c>
      <c r="L27" s="9"/>
      <c r="M27" s="9">
        <v>2</v>
      </c>
      <c r="N27" s="9">
        <v>2</v>
      </c>
      <c r="O27" s="82">
        <v>32</v>
      </c>
      <c r="P27" s="82">
        <v>4</v>
      </c>
      <c r="Q27" s="10"/>
      <c r="R27" s="10"/>
      <c r="S27" s="10"/>
      <c r="T27" s="10"/>
      <c r="U27" s="10">
        <v>36</v>
      </c>
      <c r="V27" s="10"/>
      <c r="W27" s="65">
        <f>SUM(S27:V27)</f>
        <v>36</v>
      </c>
    </row>
    <row r="28" spans="3:23" ht="16.5" hidden="1" thickBot="1">
      <c r="C28" s="50"/>
      <c r="D28" s="51"/>
      <c r="E28" s="8"/>
      <c r="F28" s="11"/>
      <c r="G28" s="8"/>
      <c r="H28" s="11"/>
      <c r="I28" s="8"/>
      <c r="J28" s="11"/>
      <c r="K28" s="8"/>
      <c r="L28" s="8"/>
      <c r="M28" s="11"/>
      <c r="N28" s="8"/>
      <c r="O28" s="18"/>
      <c r="P28" s="19"/>
      <c r="Q28" s="10"/>
      <c r="R28" s="10"/>
      <c r="S28" s="10">
        <v>44</v>
      </c>
      <c r="T28" s="10"/>
      <c r="U28" s="10"/>
      <c r="V28" s="10"/>
    </row>
    <row r="29" spans="3:23" ht="16.5" hidden="1" thickBot="1">
      <c r="C29" s="50"/>
      <c r="D29" s="51"/>
      <c r="E29" s="8"/>
      <c r="F29" s="11"/>
      <c r="G29" s="8"/>
      <c r="H29" s="11"/>
      <c r="I29" s="8"/>
      <c r="J29" s="11"/>
      <c r="K29" s="8"/>
      <c r="L29" s="8"/>
      <c r="M29" s="11"/>
      <c r="N29" s="8"/>
      <c r="O29" s="18"/>
      <c r="P29" s="19"/>
      <c r="Q29" s="10"/>
      <c r="R29" s="10"/>
      <c r="S29" s="10"/>
      <c r="T29" s="10"/>
      <c r="U29" s="10"/>
      <c r="V29" s="10"/>
    </row>
    <row r="30" spans="3:23" ht="16.5" thickBot="1">
      <c r="C30" s="6" t="s">
        <v>6</v>
      </c>
      <c r="D30" s="6" t="s">
        <v>7</v>
      </c>
      <c r="E30" s="7"/>
      <c r="F30" s="7"/>
      <c r="G30" s="7"/>
      <c r="H30" s="7">
        <f>SUM(H31:H41)</f>
        <v>585</v>
      </c>
      <c r="I30" s="7">
        <f t="shared" ref="I30:V30" si="3">SUM(I31:I41)</f>
        <v>226</v>
      </c>
      <c r="J30" s="7">
        <f t="shared" si="3"/>
        <v>292</v>
      </c>
      <c r="K30" s="7">
        <f t="shared" si="3"/>
        <v>226</v>
      </c>
      <c r="L30" s="7">
        <f t="shared" si="3"/>
        <v>0</v>
      </c>
      <c r="M30" s="7">
        <f t="shared" si="3"/>
        <v>25</v>
      </c>
      <c r="N30" s="7">
        <f t="shared" si="3"/>
        <v>42</v>
      </c>
      <c r="O30" s="7">
        <f t="shared" si="3"/>
        <v>256</v>
      </c>
      <c r="P30" s="7">
        <f t="shared" si="3"/>
        <v>329</v>
      </c>
      <c r="Q30" s="7">
        <f t="shared" si="3"/>
        <v>0</v>
      </c>
      <c r="R30" s="7">
        <f t="shared" si="3"/>
        <v>0</v>
      </c>
      <c r="S30" s="7">
        <f t="shared" si="3"/>
        <v>355</v>
      </c>
      <c r="T30" s="7">
        <f t="shared" si="3"/>
        <v>173</v>
      </c>
      <c r="U30" s="7">
        <f t="shared" si="3"/>
        <v>57</v>
      </c>
      <c r="V30" s="7">
        <f t="shared" si="3"/>
        <v>0</v>
      </c>
    </row>
    <row r="31" spans="3:23" ht="16.5" thickBot="1">
      <c r="C31" s="59" t="s">
        <v>8</v>
      </c>
      <c r="D31" s="83" t="s">
        <v>112</v>
      </c>
      <c r="E31" s="21"/>
      <c r="F31" s="21">
        <v>3</v>
      </c>
      <c r="G31" s="96"/>
      <c r="H31" s="9">
        <v>42</v>
      </c>
      <c r="I31" s="9">
        <v>32</v>
      </c>
      <c r="J31" s="9">
        <v>8</v>
      </c>
      <c r="K31" s="9">
        <v>32</v>
      </c>
      <c r="L31" s="9"/>
      <c r="M31" s="9"/>
      <c r="N31" s="9">
        <v>2</v>
      </c>
      <c r="O31" s="82">
        <v>32</v>
      </c>
      <c r="P31" s="82">
        <v>10</v>
      </c>
      <c r="Q31" s="35"/>
      <c r="R31" s="35"/>
      <c r="S31" s="35">
        <v>42</v>
      </c>
      <c r="T31" s="35"/>
      <c r="U31" s="35"/>
      <c r="V31" s="35"/>
      <c r="W31" s="65">
        <f>SUM(S31:V31)</f>
        <v>42</v>
      </c>
    </row>
    <row r="32" spans="3:23" ht="16.5" thickBot="1">
      <c r="C32" s="59" t="s">
        <v>39</v>
      </c>
      <c r="D32" s="83" t="s">
        <v>113</v>
      </c>
      <c r="E32" s="21"/>
      <c r="F32" s="96">
        <v>4</v>
      </c>
      <c r="G32" s="96"/>
      <c r="H32" s="9">
        <v>42</v>
      </c>
      <c r="I32" s="9">
        <v>16</v>
      </c>
      <c r="J32" s="9">
        <v>24</v>
      </c>
      <c r="K32" s="9">
        <v>16</v>
      </c>
      <c r="L32" s="9"/>
      <c r="M32" s="9"/>
      <c r="N32" s="9">
        <v>2</v>
      </c>
      <c r="O32" s="82">
        <v>32</v>
      </c>
      <c r="P32" s="82">
        <v>10</v>
      </c>
      <c r="Q32" s="35"/>
      <c r="R32" s="35"/>
      <c r="S32" s="35"/>
      <c r="T32" s="35">
        <v>42</v>
      </c>
      <c r="U32" s="35"/>
      <c r="V32" s="35"/>
      <c r="W32" s="65">
        <f>SUM(Q32:V32)</f>
        <v>42</v>
      </c>
    </row>
    <row r="33" spans="3:23" ht="16.5" thickBot="1">
      <c r="C33" s="59" t="s">
        <v>40</v>
      </c>
      <c r="D33" s="83" t="s">
        <v>71</v>
      </c>
      <c r="E33" s="21">
        <v>3</v>
      </c>
      <c r="F33" s="96"/>
      <c r="G33" s="96"/>
      <c r="H33" s="9">
        <v>60</v>
      </c>
      <c r="I33" s="9">
        <v>20</v>
      </c>
      <c r="J33" s="9">
        <v>30</v>
      </c>
      <c r="K33" s="9">
        <v>20</v>
      </c>
      <c r="L33" s="9"/>
      <c r="M33" s="9">
        <v>4</v>
      </c>
      <c r="N33" s="9">
        <v>6</v>
      </c>
      <c r="O33" s="82">
        <v>32</v>
      </c>
      <c r="P33" s="82">
        <v>28</v>
      </c>
      <c r="Q33" s="35"/>
      <c r="R33" s="35"/>
      <c r="S33" s="35">
        <v>60</v>
      </c>
      <c r="T33" s="35"/>
      <c r="U33" s="35"/>
      <c r="V33" s="35"/>
      <c r="W33" s="65">
        <f>SUM(S33:V33)</f>
        <v>60</v>
      </c>
    </row>
    <row r="34" spans="3:23" ht="32.25" thickBot="1">
      <c r="C34" s="59" t="s">
        <v>41</v>
      </c>
      <c r="D34" s="83" t="s">
        <v>114</v>
      </c>
      <c r="E34" s="21"/>
      <c r="F34" s="21">
        <v>3</v>
      </c>
      <c r="G34" s="96"/>
      <c r="H34" s="9">
        <v>42</v>
      </c>
      <c r="I34" s="9">
        <v>12</v>
      </c>
      <c r="J34" s="9">
        <v>28</v>
      </c>
      <c r="K34" s="9">
        <v>12</v>
      </c>
      <c r="L34" s="9"/>
      <c r="M34" s="9"/>
      <c r="N34" s="9">
        <v>2</v>
      </c>
      <c r="O34" s="82">
        <v>32</v>
      </c>
      <c r="P34" s="82">
        <v>10</v>
      </c>
      <c r="Q34" s="35"/>
      <c r="R34" s="35"/>
      <c r="S34" s="35">
        <v>42</v>
      </c>
      <c r="T34" s="35"/>
      <c r="U34" s="35"/>
      <c r="V34" s="35"/>
      <c r="W34" s="65">
        <f>SUM(S34:V34)</f>
        <v>42</v>
      </c>
    </row>
    <row r="35" spans="3:23" ht="32.25" thickBot="1">
      <c r="C35" s="59" t="s">
        <v>42</v>
      </c>
      <c r="D35" s="83" t="s">
        <v>122</v>
      </c>
      <c r="E35" s="21">
        <v>3</v>
      </c>
      <c r="F35" s="21"/>
      <c r="G35" s="96"/>
      <c r="H35" s="9">
        <v>69</v>
      </c>
      <c r="I35" s="9">
        <v>18</v>
      </c>
      <c r="J35" s="9">
        <v>40</v>
      </c>
      <c r="K35" s="9">
        <v>18</v>
      </c>
      <c r="L35" s="9"/>
      <c r="M35" s="9">
        <v>5</v>
      </c>
      <c r="N35" s="9">
        <v>6</v>
      </c>
      <c r="O35" s="82">
        <v>32</v>
      </c>
      <c r="P35" s="82">
        <v>37</v>
      </c>
      <c r="Q35" s="35"/>
      <c r="R35" s="35"/>
      <c r="S35" s="35">
        <v>69</v>
      </c>
      <c r="T35" s="35"/>
      <c r="U35" s="35"/>
      <c r="V35" s="35"/>
      <c r="W35" s="65">
        <f>SUM(S35:V35)</f>
        <v>69</v>
      </c>
    </row>
    <row r="36" spans="3:23" ht="16.5" thickBot="1">
      <c r="C36" s="59" t="s">
        <v>43</v>
      </c>
      <c r="D36" s="83" t="s">
        <v>123</v>
      </c>
      <c r="E36" s="21"/>
      <c r="F36" s="21">
        <v>3</v>
      </c>
      <c r="G36" s="96"/>
      <c r="H36" s="9">
        <v>69</v>
      </c>
      <c r="I36" s="9">
        <v>18</v>
      </c>
      <c r="J36" s="9">
        <v>40</v>
      </c>
      <c r="K36" s="9">
        <v>18</v>
      </c>
      <c r="L36" s="9"/>
      <c r="M36" s="9">
        <v>5</v>
      </c>
      <c r="N36" s="9">
        <v>6</v>
      </c>
      <c r="O36" s="82">
        <v>32</v>
      </c>
      <c r="P36" s="82">
        <v>37</v>
      </c>
      <c r="Q36" s="35"/>
      <c r="R36" s="35"/>
      <c r="S36" s="35">
        <v>69</v>
      </c>
      <c r="T36" s="35"/>
      <c r="U36" s="35"/>
      <c r="V36" s="35"/>
      <c r="W36" s="65">
        <f>SUM(S36:V36)</f>
        <v>69</v>
      </c>
    </row>
    <row r="37" spans="3:23" ht="16.5" thickBot="1">
      <c r="C37" s="59" t="s">
        <v>44</v>
      </c>
      <c r="D37" s="83" t="s">
        <v>64</v>
      </c>
      <c r="E37" s="13"/>
      <c r="F37" s="38">
        <v>3</v>
      </c>
      <c r="G37" s="38"/>
      <c r="H37" s="9">
        <v>34</v>
      </c>
      <c r="I37" s="9">
        <v>10</v>
      </c>
      <c r="J37" s="9">
        <v>22</v>
      </c>
      <c r="K37" s="9">
        <v>10</v>
      </c>
      <c r="L37" s="9"/>
      <c r="M37" s="9"/>
      <c r="N37" s="9">
        <v>2</v>
      </c>
      <c r="O37" s="82">
        <v>32</v>
      </c>
      <c r="P37" s="82">
        <v>2</v>
      </c>
      <c r="Q37" s="10"/>
      <c r="R37" s="10"/>
      <c r="S37" s="10">
        <v>34</v>
      </c>
      <c r="T37" s="10"/>
      <c r="U37" s="10"/>
      <c r="V37" s="10"/>
      <c r="W37" s="65">
        <f>SUM(S37:V37)</f>
        <v>34</v>
      </c>
    </row>
    <row r="38" spans="3:23" ht="32.25" thickBot="1">
      <c r="C38" s="59" t="s">
        <v>45</v>
      </c>
      <c r="D38" s="83" t="s">
        <v>124</v>
      </c>
      <c r="E38" s="13">
        <v>4</v>
      </c>
      <c r="F38" s="38"/>
      <c r="G38" s="38"/>
      <c r="H38" s="9">
        <v>80</v>
      </c>
      <c r="I38" s="9">
        <v>44</v>
      </c>
      <c r="J38" s="9">
        <v>24</v>
      </c>
      <c r="K38" s="9">
        <v>44</v>
      </c>
      <c r="L38" s="9"/>
      <c r="M38" s="9">
        <v>6</v>
      </c>
      <c r="N38" s="9">
        <v>6</v>
      </c>
      <c r="O38" s="82">
        <v>32</v>
      </c>
      <c r="P38" s="82">
        <v>48</v>
      </c>
      <c r="Q38" s="10"/>
      <c r="R38" s="10"/>
      <c r="S38" s="10"/>
      <c r="T38" s="10">
        <v>80</v>
      </c>
      <c r="U38" s="10"/>
      <c r="V38" s="10"/>
      <c r="W38" s="65">
        <f>SUM(T38:V38)</f>
        <v>80</v>
      </c>
    </row>
    <row r="39" spans="3:23" ht="32.25" thickBot="1">
      <c r="C39" s="59" t="s">
        <v>46</v>
      </c>
      <c r="D39" s="84" t="s">
        <v>111</v>
      </c>
      <c r="E39" s="13"/>
      <c r="F39" s="38">
        <v>3</v>
      </c>
      <c r="G39" s="38"/>
      <c r="H39" s="20">
        <v>39</v>
      </c>
      <c r="I39" s="21">
        <v>28</v>
      </c>
      <c r="J39" s="21">
        <v>8</v>
      </c>
      <c r="K39" s="21">
        <v>28</v>
      </c>
      <c r="L39" s="21"/>
      <c r="M39" s="21">
        <v>1</v>
      </c>
      <c r="N39" s="21">
        <v>2</v>
      </c>
      <c r="O39" s="9"/>
      <c r="P39" s="9">
        <v>39</v>
      </c>
      <c r="Q39" s="10"/>
      <c r="R39" s="10"/>
      <c r="S39" s="10">
        <v>39</v>
      </c>
      <c r="T39" s="10"/>
      <c r="U39" s="10"/>
      <c r="V39" s="10"/>
      <c r="W39" s="65">
        <f>SUM(Q39:V39)</f>
        <v>39</v>
      </c>
    </row>
    <row r="40" spans="3:23" ht="16.5" thickBot="1">
      <c r="C40" s="59" t="s">
        <v>47</v>
      </c>
      <c r="D40" s="84" t="s">
        <v>125</v>
      </c>
      <c r="E40" s="13"/>
      <c r="F40" s="13">
        <v>5</v>
      </c>
      <c r="G40" s="38"/>
      <c r="H40" s="21">
        <v>72</v>
      </c>
      <c r="I40" s="21">
        <v>12</v>
      </c>
      <c r="J40" s="21">
        <v>52</v>
      </c>
      <c r="K40" s="21">
        <v>12</v>
      </c>
      <c r="L40" s="21"/>
      <c r="M40" s="21">
        <v>2</v>
      </c>
      <c r="N40" s="21">
        <v>6</v>
      </c>
      <c r="O40" s="85"/>
      <c r="P40" s="82">
        <v>72</v>
      </c>
      <c r="Q40" s="10"/>
      <c r="R40" s="10"/>
      <c r="S40" s="10"/>
      <c r="T40" s="10">
        <v>51</v>
      </c>
      <c r="U40" s="10">
        <v>21</v>
      </c>
      <c r="V40" s="10"/>
      <c r="W40" s="65">
        <f>SUM(T40:V40)</f>
        <v>72</v>
      </c>
    </row>
    <row r="41" spans="3:23" ht="32.25" thickBot="1">
      <c r="C41" s="54" t="s">
        <v>110</v>
      </c>
      <c r="D41" s="4" t="s">
        <v>72</v>
      </c>
      <c r="E41" s="13"/>
      <c r="F41" s="13">
        <v>5</v>
      </c>
      <c r="G41" s="13"/>
      <c r="H41" s="20">
        <v>36</v>
      </c>
      <c r="I41" s="21">
        <v>16</v>
      </c>
      <c r="J41" s="21">
        <v>16</v>
      </c>
      <c r="K41" s="21">
        <v>16</v>
      </c>
      <c r="L41" s="21"/>
      <c r="M41" s="21">
        <v>2</v>
      </c>
      <c r="N41" s="21">
        <v>2</v>
      </c>
      <c r="O41" s="21">
        <v>0</v>
      </c>
      <c r="P41" s="22">
        <v>36</v>
      </c>
      <c r="Q41" s="10"/>
      <c r="R41" s="10"/>
      <c r="S41" s="10"/>
      <c r="T41" s="10"/>
      <c r="U41" s="10">
        <v>36</v>
      </c>
      <c r="V41" s="10"/>
      <c r="W41" s="65">
        <f>SUM(S41:V41)</f>
        <v>36</v>
      </c>
    </row>
    <row r="42" spans="3:23" ht="16.5" hidden="1" thickBot="1">
      <c r="C42" s="50" t="s">
        <v>41</v>
      </c>
      <c r="D42" s="5"/>
      <c r="E42" s="39"/>
      <c r="F42" s="39"/>
      <c r="G42" s="39"/>
      <c r="H42" s="11"/>
      <c r="I42" s="11"/>
      <c r="J42" s="11"/>
      <c r="K42" s="11"/>
      <c r="L42" s="11"/>
      <c r="M42" s="11"/>
      <c r="N42" s="11"/>
      <c r="O42" s="66"/>
      <c r="P42" s="67"/>
      <c r="Q42" s="66"/>
      <c r="R42" s="10"/>
      <c r="S42" s="10"/>
      <c r="T42" s="10"/>
      <c r="U42" s="10"/>
      <c r="V42" s="10"/>
    </row>
    <row r="43" spans="3:23" ht="16.5" hidden="1" thickBot="1">
      <c r="C43" s="49" t="s">
        <v>42</v>
      </c>
      <c r="D43" s="49"/>
      <c r="E43" s="9"/>
      <c r="F43" s="9"/>
      <c r="G43" s="9"/>
      <c r="H43" s="9"/>
      <c r="I43" s="9"/>
      <c r="J43" s="9"/>
      <c r="K43" s="9"/>
      <c r="L43" s="9"/>
      <c r="M43" s="9"/>
      <c r="N43" s="9"/>
      <c r="O43" s="10"/>
      <c r="P43" s="68"/>
      <c r="Q43" s="10"/>
      <c r="R43" s="10"/>
      <c r="S43" s="10"/>
      <c r="T43" s="10"/>
      <c r="U43" s="10"/>
      <c r="V43" s="10"/>
    </row>
    <row r="44" spans="3:23" ht="16.5" hidden="1" thickBot="1">
      <c r="C44" s="49" t="s">
        <v>43</v>
      </c>
      <c r="D44" s="49"/>
      <c r="E44" s="9"/>
      <c r="F44" s="9"/>
      <c r="G44" s="9"/>
      <c r="H44" s="9"/>
      <c r="I44" s="9"/>
      <c r="J44" s="9"/>
      <c r="K44" s="9"/>
      <c r="L44" s="9"/>
      <c r="M44" s="9"/>
      <c r="N44" s="9"/>
      <c r="O44" s="10"/>
      <c r="P44" s="68"/>
      <c r="Q44" s="10"/>
      <c r="R44" s="10"/>
      <c r="S44" s="10"/>
      <c r="T44" s="10"/>
      <c r="U44" s="10"/>
      <c r="V44" s="10"/>
    </row>
    <row r="45" spans="3:23" ht="16.5" hidden="1" thickBot="1">
      <c r="C45" s="49" t="s">
        <v>44</v>
      </c>
      <c r="D45" s="49"/>
      <c r="E45" s="9"/>
      <c r="F45" s="9"/>
      <c r="G45" s="9"/>
      <c r="H45" s="9"/>
      <c r="I45" s="9"/>
      <c r="J45" s="9"/>
      <c r="K45" s="9"/>
      <c r="L45" s="9"/>
      <c r="M45" s="9"/>
      <c r="N45" s="9"/>
      <c r="O45" s="10"/>
      <c r="P45" s="68"/>
      <c r="Q45" s="10"/>
      <c r="R45" s="10"/>
      <c r="S45" s="10"/>
      <c r="T45" s="10"/>
      <c r="U45" s="10"/>
      <c r="V45" s="10"/>
    </row>
    <row r="46" spans="3:23" ht="16.5" hidden="1" thickBot="1">
      <c r="C46" s="49" t="s">
        <v>45</v>
      </c>
      <c r="D46" s="49"/>
      <c r="E46" s="9"/>
      <c r="F46" s="9"/>
      <c r="G46" s="9"/>
      <c r="H46" s="9"/>
      <c r="I46" s="9"/>
      <c r="J46" s="9"/>
      <c r="K46" s="9"/>
      <c r="L46" s="9"/>
      <c r="M46" s="9"/>
      <c r="N46" s="9"/>
      <c r="O46" s="10"/>
      <c r="P46" s="68"/>
      <c r="Q46" s="10"/>
      <c r="R46" s="10"/>
      <c r="S46" s="10"/>
      <c r="T46" s="10"/>
      <c r="U46" s="10"/>
      <c r="V46" s="10"/>
    </row>
    <row r="47" spans="3:23" ht="16.5" hidden="1" thickBot="1">
      <c r="C47" s="49" t="s">
        <v>46</v>
      </c>
      <c r="D47" s="49"/>
      <c r="E47" s="9"/>
      <c r="F47" s="9"/>
      <c r="G47" s="9"/>
      <c r="H47" s="9"/>
      <c r="I47" s="9"/>
      <c r="J47" s="9"/>
      <c r="K47" s="9"/>
      <c r="L47" s="9"/>
      <c r="M47" s="9"/>
      <c r="N47" s="9"/>
      <c r="O47" s="10"/>
      <c r="P47" s="68"/>
      <c r="Q47" s="10"/>
      <c r="R47" s="10"/>
      <c r="S47" s="10"/>
      <c r="T47" s="10"/>
      <c r="U47" s="10"/>
      <c r="V47" s="10"/>
    </row>
    <row r="48" spans="3:23" ht="16.5" hidden="1" thickBot="1">
      <c r="C48" s="49" t="s">
        <v>47</v>
      </c>
      <c r="D48" s="49"/>
      <c r="E48" s="9"/>
      <c r="F48" s="9"/>
      <c r="G48" s="9"/>
      <c r="H48" s="9"/>
      <c r="I48" s="9"/>
      <c r="J48" s="9"/>
      <c r="K48" s="9"/>
      <c r="L48" s="9"/>
      <c r="M48" s="9"/>
      <c r="N48" s="9"/>
      <c r="O48" s="10"/>
      <c r="P48" s="68"/>
      <c r="Q48" s="10"/>
      <c r="R48" s="10"/>
      <c r="S48" s="10"/>
      <c r="T48" s="10"/>
      <c r="U48" s="10"/>
      <c r="V48" s="10"/>
    </row>
    <row r="49" spans="3:23" ht="16.5" hidden="1" thickBot="1">
      <c r="C49" s="49" t="s">
        <v>48</v>
      </c>
      <c r="D49" s="49"/>
      <c r="E49" s="9"/>
      <c r="F49" s="9"/>
      <c r="G49" s="9"/>
      <c r="H49" s="9"/>
      <c r="I49" s="9"/>
      <c r="J49" s="9"/>
      <c r="K49" s="9"/>
      <c r="L49" s="9"/>
      <c r="M49" s="9"/>
      <c r="N49" s="9"/>
      <c r="O49" s="10"/>
      <c r="P49" s="68"/>
      <c r="Q49" s="10"/>
      <c r="R49" s="10"/>
      <c r="S49" s="10"/>
      <c r="T49" s="10"/>
      <c r="U49" s="10"/>
      <c r="V49" s="10"/>
    </row>
    <row r="50" spans="3:23" ht="16.5" hidden="1" thickBot="1">
      <c r="C50" s="49" t="s">
        <v>49</v>
      </c>
      <c r="D50" s="49"/>
      <c r="E50" s="9"/>
      <c r="F50" s="9"/>
      <c r="G50" s="9"/>
      <c r="H50" s="9"/>
      <c r="I50" s="9"/>
      <c r="J50" s="9"/>
      <c r="K50" s="9"/>
      <c r="L50" s="9"/>
      <c r="M50" s="9"/>
      <c r="N50" s="9"/>
      <c r="O50" s="10"/>
      <c r="P50" s="68"/>
      <c r="Q50" s="10"/>
      <c r="R50" s="10"/>
      <c r="S50" s="10"/>
      <c r="T50" s="10"/>
      <c r="U50" s="10"/>
      <c r="V50" s="10"/>
    </row>
    <row r="51" spans="3:23" ht="16.5" hidden="1" thickBot="1">
      <c r="C51" s="49" t="s">
        <v>50</v>
      </c>
      <c r="D51" s="49"/>
      <c r="E51" s="9"/>
      <c r="F51" s="9"/>
      <c r="G51" s="9"/>
      <c r="H51" s="9"/>
      <c r="I51" s="9"/>
      <c r="J51" s="9"/>
      <c r="K51" s="9"/>
      <c r="L51" s="9"/>
      <c r="M51" s="9"/>
      <c r="N51" s="9"/>
      <c r="O51" s="10"/>
      <c r="P51" s="68"/>
      <c r="Q51" s="10"/>
      <c r="R51" s="10"/>
      <c r="S51" s="10"/>
      <c r="T51" s="10"/>
      <c r="U51" s="10"/>
      <c r="V51" s="10"/>
    </row>
    <row r="52" spans="3:23" ht="16.5" hidden="1" thickBot="1">
      <c r="C52" s="49" t="s">
        <v>51</v>
      </c>
      <c r="D52" s="49"/>
      <c r="E52" s="9"/>
      <c r="F52" s="9"/>
      <c r="G52" s="9"/>
      <c r="H52" s="9"/>
      <c r="I52" s="9"/>
      <c r="J52" s="9"/>
      <c r="K52" s="9"/>
      <c r="L52" s="9"/>
      <c r="M52" s="9"/>
      <c r="N52" s="9"/>
      <c r="O52" s="10"/>
      <c r="P52" s="68"/>
      <c r="Q52" s="10"/>
      <c r="R52" s="10"/>
      <c r="S52" s="10"/>
      <c r="T52" s="10"/>
      <c r="U52" s="10"/>
      <c r="V52" s="10"/>
    </row>
    <row r="53" spans="3:23" ht="16.5" hidden="1" thickBot="1">
      <c r="C53" s="49" t="s">
        <v>52</v>
      </c>
      <c r="D53" s="49"/>
      <c r="E53" s="9"/>
      <c r="F53" s="9"/>
      <c r="G53" s="9"/>
      <c r="H53" s="9"/>
      <c r="I53" s="9"/>
      <c r="J53" s="9"/>
      <c r="K53" s="9"/>
      <c r="L53" s="9"/>
      <c r="M53" s="9"/>
      <c r="N53" s="9"/>
      <c r="O53" s="10"/>
      <c r="P53" s="68"/>
      <c r="Q53" s="10"/>
      <c r="R53" s="10"/>
      <c r="S53" s="10"/>
      <c r="T53" s="10"/>
      <c r="U53" s="10"/>
      <c r="V53" s="10"/>
    </row>
    <row r="54" spans="3:23" ht="16.5" hidden="1" thickBot="1">
      <c r="C54" s="49" t="s">
        <v>53</v>
      </c>
      <c r="D54" s="49"/>
      <c r="E54" s="9"/>
      <c r="F54" s="9"/>
      <c r="G54" s="9"/>
      <c r="H54" s="9"/>
      <c r="I54" s="9"/>
      <c r="J54" s="9"/>
      <c r="K54" s="9"/>
      <c r="L54" s="9"/>
      <c r="M54" s="9"/>
      <c r="N54" s="9"/>
      <c r="O54" s="10"/>
      <c r="P54" s="68"/>
      <c r="Q54" s="10"/>
      <c r="R54" s="10"/>
      <c r="S54" s="10"/>
      <c r="T54" s="10"/>
      <c r="U54" s="10"/>
      <c r="V54" s="10"/>
    </row>
    <row r="55" spans="3:23" ht="16.5" hidden="1" thickBot="1">
      <c r="C55" s="49" t="s">
        <v>54</v>
      </c>
      <c r="D55" s="49"/>
      <c r="E55" s="9"/>
      <c r="F55" s="9"/>
      <c r="G55" s="9"/>
      <c r="H55" s="9"/>
      <c r="I55" s="9"/>
      <c r="J55" s="9"/>
      <c r="K55" s="9"/>
      <c r="L55" s="9"/>
      <c r="M55" s="9"/>
      <c r="N55" s="9"/>
      <c r="O55" s="10"/>
      <c r="P55" s="68"/>
      <c r="Q55" s="10"/>
      <c r="R55" s="10"/>
      <c r="S55" s="10"/>
      <c r="T55" s="10"/>
      <c r="U55" s="10"/>
      <c r="V55" s="10"/>
    </row>
    <row r="56" spans="3:23" ht="16.5" hidden="1" thickBot="1">
      <c r="C56" s="49" t="s">
        <v>55</v>
      </c>
      <c r="D56" s="49"/>
      <c r="E56" s="9"/>
      <c r="F56" s="9"/>
      <c r="G56" s="9"/>
      <c r="H56" s="9"/>
      <c r="I56" s="9"/>
      <c r="J56" s="9"/>
      <c r="K56" s="9"/>
      <c r="L56" s="9"/>
      <c r="M56" s="9"/>
      <c r="N56" s="9"/>
      <c r="O56" s="10"/>
      <c r="P56" s="68"/>
      <c r="Q56" s="10"/>
      <c r="R56" s="10"/>
      <c r="S56" s="10"/>
      <c r="T56" s="10"/>
      <c r="U56" s="10"/>
      <c r="V56" s="10"/>
    </row>
    <row r="57" spans="3:23" ht="16.5" hidden="1" thickBot="1">
      <c r="C57" s="49" t="s">
        <v>56</v>
      </c>
      <c r="D57" s="49"/>
      <c r="E57" s="9"/>
      <c r="F57" s="9"/>
      <c r="G57" s="9"/>
      <c r="H57" s="9"/>
      <c r="I57" s="9"/>
      <c r="J57" s="9"/>
      <c r="K57" s="9"/>
      <c r="L57" s="9"/>
      <c r="M57" s="9"/>
      <c r="N57" s="9"/>
      <c r="O57" s="10"/>
      <c r="P57" s="68"/>
      <c r="Q57" s="10"/>
      <c r="R57" s="10"/>
      <c r="S57" s="10"/>
      <c r="T57" s="10"/>
      <c r="U57" s="10"/>
      <c r="V57" s="10"/>
    </row>
    <row r="58" spans="3:23" ht="16.5" hidden="1" thickBot="1">
      <c r="C58" s="49" t="s">
        <v>57</v>
      </c>
      <c r="D58" s="60"/>
      <c r="E58" s="40"/>
      <c r="F58" s="40"/>
      <c r="G58" s="40"/>
      <c r="H58" s="9"/>
      <c r="I58" s="9"/>
      <c r="J58" s="9"/>
      <c r="K58" s="9"/>
      <c r="L58" s="9"/>
      <c r="M58" s="9"/>
      <c r="N58" s="9"/>
      <c r="O58" s="10"/>
      <c r="P58" s="68"/>
      <c r="Q58" s="10"/>
      <c r="R58" s="10"/>
      <c r="S58" s="10"/>
      <c r="T58" s="10"/>
      <c r="U58" s="10"/>
      <c r="V58" s="10"/>
    </row>
    <row r="59" spans="3:23" ht="16.5" thickBot="1">
      <c r="C59" s="6" t="s">
        <v>9</v>
      </c>
      <c r="D59" s="6" t="s">
        <v>10</v>
      </c>
      <c r="E59" s="7"/>
      <c r="F59" s="7"/>
      <c r="G59" s="7"/>
      <c r="H59" s="7">
        <f>SUM(H60,H67,H72,H78,H81,H86)</f>
        <v>1722</v>
      </c>
      <c r="I59" s="7">
        <f>SUM(I60,I67,I72,I78,I81,I86)</f>
        <v>1296</v>
      </c>
      <c r="J59" s="7">
        <f>SUM(J60,J67,J72,J78,J81,J86)</f>
        <v>334</v>
      </c>
      <c r="K59" s="7">
        <f>SUM(K60,K67,K72,K78,K81,K86)</f>
        <v>216</v>
      </c>
      <c r="L59" s="7">
        <f>SUM(L60,L67,L72,L78,L81,L86)</f>
        <v>40</v>
      </c>
      <c r="M59" s="7">
        <f>SUM(M60,M67,M72,M78,M81,M86)</f>
        <v>16</v>
      </c>
      <c r="N59" s="7">
        <f>SUM(N60,N67,N72,N78,N81,N86)</f>
        <v>36</v>
      </c>
      <c r="O59" s="7">
        <f>SUM(O60,O67,O72,O78,O81,O86)</f>
        <v>1480</v>
      </c>
      <c r="P59" s="7">
        <f>SUM(P60,P67,P72,P78,P81,P86)</f>
        <v>242</v>
      </c>
      <c r="Q59" s="7">
        <f>SUM(Q60,Q67,Q72,Q78,Q81,Q86)</f>
        <v>0</v>
      </c>
      <c r="R59" s="7">
        <f>SUM(R60,R67,R72,R78,R81,R86)</f>
        <v>0</v>
      </c>
      <c r="S59" s="7">
        <f>SUM(S60,S67,S72,S78,S81,S86)</f>
        <v>142</v>
      </c>
      <c r="T59" s="7">
        <f>SUM(T60,T67,T72,T78,T81,T86)</f>
        <v>557</v>
      </c>
      <c r="U59" s="7">
        <f>SUM(U60,U67,U72,U78,U81,U86)</f>
        <v>519</v>
      </c>
      <c r="V59" s="7">
        <f>SUM(V60,V67,V72,V78,V81,V86)</f>
        <v>504</v>
      </c>
    </row>
    <row r="60" spans="3:23" ht="60.75" customHeight="1" thickBot="1">
      <c r="C60" s="61" t="s">
        <v>116</v>
      </c>
      <c r="D60" s="86" t="s">
        <v>126</v>
      </c>
      <c r="E60" s="69" t="s">
        <v>157</v>
      </c>
      <c r="F60" s="70"/>
      <c r="G60" s="69"/>
      <c r="H60" s="23">
        <f>SUM(H61:H66)</f>
        <v>385</v>
      </c>
      <c r="I60" s="23">
        <f t="shared" ref="I60:V60" si="4">SUM(I61:I66)</f>
        <v>278</v>
      </c>
      <c r="J60" s="23">
        <f t="shared" si="4"/>
        <v>76</v>
      </c>
      <c r="K60" s="23">
        <f t="shared" si="4"/>
        <v>62</v>
      </c>
      <c r="L60" s="23">
        <f t="shared" si="4"/>
        <v>20</v>
      </c>
      <c r="M60" s="23">
        <f t="shared" si="4"/>
        <v>5</v>
      </c>
      <c r="N60" s="23">
        <f t="shared" si="4"/>
        <v>6</v>
      </c>
      <c r="O60" s="23">
        <f t="shared" si="4"/>
        <v>365</v>
      </c>
      <c r="P60" s="23">
        <f t="shared" si="4"/>
        <v>20</v>
      </c>
      <c r="Q60" s="23">
        <f t="shared" si="4"/>
        <v>0</v>
      </c>
      <c r="R60" s="23">
        <f t="shared" si="4"/>
        <v>0</v>
      </c>
      <c r="S60" s="23">
        <f t="shared" si="4"/>
        <v>142</v>
      </c>
      <c r="T60" s="23">
        <f t="shared" si="4"/>
        <v>243</v>
      </c>
      <c r="U60" s="23">
        <f t="shared" si="4"/>
        <v>0</v>
      </c>
      <c r="V60" s="23">
        <f t="shared" si="4"/>
        <v>0</v>
      </c>
    </row>
    <row r="61" spans="3:23" ht="32.25" thickBot="1">
      <c r="C61" s="49" t="s">
        <v>12</v>
      </c>
      <c r="D61" s="84" t="s">
        <v>127</v>
      </c>
      <c r="E61" s="38">
        <v>4</v>
      </c>
      <c r="F61" s="13"/>
      <c r="G61" s="13"/>
      <c r="H61" s="9">
        <v>109</v>
      </c>
      <c r="I61" s="9">
        <v>32</v>
      </c>
      <c r="J61" s="9">
        <v>48</v>
      </c>
      <c r="K61" s="9">
        <v>32</v>
      </c>
      <c r="L61" s="9">
        <v>20</v>
      </c>
      <c r="M61" s="9">
        <v>3</v>
      </c>
      <c r="N61" s="9">
        <v>6</v>
      </c>
      <c r="O61" s="10">
        <v>99</v>
      </c>
      <c r="P61" s="10">
        <v>10</v>
      </c>
      <c r="Q61" s="10"/>
      <c r="R61" s="10"/>
      <c r="S61" s="10">
        <v>70</v>
      </c>
      <c r="T61" s="10">
        <v>39</v>
      </c>
      <c r="U61" s="10"/>
      <c r="V61" s="10"/>
      <c r="W61" s="65">
        <f>SUM(S61:V61)</f>
        <v>109</v>
      </c>
    </row>
    <row r="62" spans="3:23" ht="52.5" customHeight="1" thickBot="1">
      <c r="C62" s="49" t="s">
        <v>14</v>
      </c>
      <c r="D62" s="84" t="s">
        <v>128</v>
      </c>
      <c r="E62" s="9"/>
      <c r="F62" s="9">
        <v>4</v>
      </c>
      <c r="G62" s="9"/>
      <c r="H62" s="9">
        <v>60</v>
      </c>
      <c r="I62" s="9">
        <v>30</v>
      </c>
      <c r="J62" s="9">
        <v>28</v>
      </c>
      <c r="K62" s="9">
        <v>30</v>
      </c>
      <c r="L62" s="9"/>
      <c r="M62" s="9">
        <v>2</v>
      </c>
      <c r="N62" s="9"/>
      <c r="O62" s="10">
        <v>50</v>
      </c>
      <c r="P62" s="10">
        <v>10</v>
      </c>
      <c r="Q62" s="10"/>
      <c r="R62" s="10"/>
      <c r="S62" s="10"/>
      <c r="T62" s="10">
        <v>60</v>
      </c>
      <c r="U62" s="10"/>
      <c r="V62" s="10"/>
      <c r="W62" s="65">
        <f>SUM(Q62:V62)</f>
        <v>60</v>
      </c>
    </row>
    <row r="63" spans="3:23" ht="16.5" hidden="1" thickBot="1">
      <c r="C63" s="49" t="s">
        <v>20</v>
      </c>
      <c r="D63" s="87" t="s">
        <v>13</v>
      </c>
      <c r="E63" s="9"/>
      <c r="F63" s="9"/>
      <c r="G63" s="9"/>
      <c r="H63" s="9"/>
      <c r="I63" s="9"/>
      <c r="J63" s="9"/>
      <c r="K63" s="9"/>
      <c r="L63" s="9"/>
      <c r="M63" s="9"/>
      <c r="N63" s="9"/>
      <c r="O63" s="10"/>
      <c r="P63" s="10"/>
      <c r="Q63" s="10"/>
      <c r="R63" s="10"/>
      <c r="S63" s="10"/>
      <c r="T63" s="10"/>
      <c r="U63" s="10"/>
      <c r="V63" s="10"/>
    </row>
    <row r="64" spans="3:23" ht="16.5" hidden="1" thickBot="1">
      <c r="C64" s="49" t="s">
        <v>20</v>
      </c>
      <c r="D64" s="87" t="s">
        <v>13</v>
      </c>
      <c r="E64" s="9"/>
      <c r="F64" s="9"/>
      <c r="G64" s="9"/>
      <c r="H64" s="9"/>
      <c r="I64" s="9"/>
      <c r="J64" s="9"/>
      <c r="K64" s="9"/>
      <c r="L64" s="9"/>
      <c r="M64" s="9"/>
      <c r="N64" s="9"/>
      <c r="O64" s="10"/>
      <c r="P64" s="10"/>
      <c r="Q64" s="10"/>
      <c r="R64" s="10"/>
      <c r="S64" s="10"/>
      <c r="T64" s="10"/>
      <c r="U64" s="10"/>
      <c r="V64" s="10"/>
    </row>
    <row r="65" spans="3:23" ht="48" thickBot="1">
      <c r="C65" s="49" t="s">
        <v>15</v>
      </c>
      <c r="D65" s="84" t="s">
        <v>129</v>
      </c>
      <c r="E65" s="9"/>
      <c r="F65" s="115">
        <v>4</v>
      </c>
      <c r="G65" s="9"/>
      <c r="H65" s="9">
        <v>144</v>
      </c>
      <c r="I65" s="9">
        <v>144</v>
      </c>
      <c r="J65" s="9"/>
      <c r="K65" s="9"/>
      <c r="L65" s="9"/>
      <c r="M65" s="9"/>
      <c r="N65" s="9"/>
      <c r="O65" s="10">
        <v>144</v>
      </c>
      <c r="P65" s="10"/>
      <c r="Q65" s="10"/>
      <c r="R65" s="10"/>
      <c r="S65" s="10">
        <v>72</v>
      </c>
      <c r="T65" s="10">
        <v>72</v>
      </c>
      <c r="U65" s="10"/>
      <c r="V65" s="10"/>
      <c r="W65" s="65">
        <f>SUM(S65:V65)</f>
        <v>144</v>
      </c>
    </row>
    <row r="66" spans="3:23" ht="56.25" customHeight="1" thickBot="1">
      <c r="C66" s="49" t="s">
        <v>17</v>
      </c>
      <c r="D66" s="84" t="s">
        <v>130</v>
      </c>
      <c r="E66" s="9"/>
      <c r="F66" s="116"/>
      <c r="G66" s="9"/>
      <c r="H66" s="9">
        <v>72</v>
      </c>
      <c r="I66" s="9">
        <v>72</v>
      </c>
      <c r="J66" s="9"/>
      <c r="K66" s="9"/>
      <c r="L66" s="9"/>
      <c r="M66" s="9"/>
      <c r="N66" s="9"/>
      <c r="O66" s="10">
        <v>72</v>
      </c>
      <c r="P66" s="82"/>
      <c r="Q66" s="10"/>
      <c r="R66" s="10"/>
      <c r="S66" s="10"/>
      <c r="T66" s="10">
        <v>72</v>
      </c>
      <c r="U66" s="10"/>
      <c r="V66" s="10"/>
      <c r="W66" s="65">
        <f>SUM(S66:V66)</f>
        <v>72</v>
      </c>
    </row>
    <row r="67" spans="3:23" ht="67.5" customHeight="1" thickBot="1">
      <c r="C67" s="61" t="s">
        <v>117</v>
      </c>
      <c r="D67" s="86" t="s">
        <v>131</v>
      </c>
      <c r="E67" s="106">
        <v>4</v>
      </c>
      <c r="F67" s="41"/>
      <c r="G67" s="41"/>
      <c r="H67" s="23">
        <f>SUM(H68:H71)</f>
        <v>314</v>
      </c>
      <c r="I67" s="23">
        <f t="shared" ref="I67:V67" si="5">SUM(I68:I71)</f>
        <v>252</v>
      </c>
      <c r="J67" s="23">
        <f t="shared" si="5"/>
        <v>54</v>
      </c>
      <c r="K67" s="23">
        <f t="shared" si="5"/>
        <v>36</v>
      </c>
      <c r="L67" s="23">
        <f t="shared" si="5"/>
        <v>0</v>
      </c>
      <c r="M67" s="23">
        <f t="shared" si="5"/>
        <v>2</v>
      </c>
      <c r="N67" s="23">
        <f t="shared" si="5"/>
        <v>6</v>
      </c>
      <c r="O67" s="23">
        <f t="shared" si="5"/>
        <v>304</v>
      </c>
      <c r="P67" s="23">
        <f t="shared" si="5"/>
        <v>10</v>
      </c>
      <c r="Q67" s="23">
        <f t="shared" si="5"/>
        <v>0</v>
      </c>
      <c r="R67" s="23">
        <f t="shared" si="5"/>
        <v>0</v>
      </c>
      <c r="S67" s="23">
        <f t="shared" si="5"/>
        <v>0</v>
      </c>
      <c r="T67" s="23">
        <f t="shared" si="5"/>
        <v>314</v>
      </c>
      <c r="U67" s="23">
        <f t="shared" si="5"/>
        <v>0</v>
      </c>
      <c r="V67" s="23">
        <f t="shared" si="5"/>
        <v>0</v>
      </c>
    </row>
    <row r="68" spans="3:23" ht="50.25" customHeight="1" thickBot="1">
      <c r="C68" s="49" t="s">
        <v>58</v>
      </c>
      <c r="D68" s="84" t="s">
        <v>132</v>
      </c>
      <c r="E68" s="107"/>
      <c r="F68" s="37"/>
      <c r="G68" s="39"/>
      <c r="H68" s="9">
        <v>98</v>
      </c>
      <c r="I68" s="9">
        <v>36</v>
      </c>
      <c r="J68" s="9">
        <v>54</v>
      </c>
      <c r="K68" s="9">
        <v>36</v>
      </c>
      <c r="L68" s="9"/>
      <c r="M68" s="9">
        <v>2</v>
      </c>
      <c r="N68" s="9">
        <v>6</v>
      </c>
      <c r="O68" s="10">
        <v>88</v>
      </c>
      <c r="P68" s="10">
        <v>10</v>
      </c>
      <c r="Q68" s="10"/>
      <c r="R68" s="10"/>
      <c r="S68" s="10"/>
      <c r="T68" s="10">
        <v>98</v>
      </c>
      <c r="U68" s="10"/>
      <c r="V68" s="10"/>
      <c r="W68" s="65">
        <f>SUM(T68:V68)</f>
        <v>98</v>
      </c>
    </row>
    <row r="69" spans="3:23" ht="16.5" hidden="1" customHeight="1" thickBot="1">
      <c r="C69" s="49" t="s">
        <v>20</v>
      </c>
      <c r="D69" s="49" t="s">
        <v>13</v>
      </c>
      <c r="E69" s="107"/>
      <c r="F69" s="9"/>
      <c r="G69" s="42"/>
      <c r="H69" s="9"/>
      <c r="I69" s="9"/>
      <c r="J69" s="9"/>
      <c r="K69" s="9"/>
      <c r="L69" s="9"/>
      <c r="M69" s="9"/>
      <c r="N69" s="9"/>
      <c r="O69" s="10"/>
      <c r="P69" s="10"/>
      <c r="Q69" s="10"/>
      <c r="R69" s="10"/>
      <c r="S69" s="10"/>
      <c r="T69" s="10"/>
      <c r="U69" s="10"/>
      <c r="V69" s="10"/>
    </row>
    <row r="70" spans="3:23" ht="16.5" hidden="1" customHeight="1" thickBot="1">
      <c r="C70" s="49" t="s">
        <v>20</v>
      </c>
      <c r="D70" s="49" t="s">
        <v>13</v>
      </c>
      <c r="E70" s="107"/>
      <c r="F70" s="9"/>
      <c r="G70" s="42"/>
      <c r="H70" s="9"/>
      <c r="I70" s="9"/>
      <c r="J70" s="9"/>
      <c r="K70" s="9"/>
      <c r="L70" s="9"/>
      <c r="M70" s="9"/>
      <c r="N70" s="9"/>
      <c r="O70" s="10"/>
      <c r="P70" s="10"/>
      <c r="Q70" s="10"/>
      <c r="R70" s="10"/>
      <c r="S70" s="10"/>
      <c r="T70" s="10"/>
      <c r="U70" s="10"/>
      <c r="V70" s="10"/>
    </row>
    <row r="71" spans="3:23" ht="71.25" customHeight="1" thickBot="1">
      <c r="C71" s="49" t="s">
        <v>59</v>
      </c>
      <c r="D71" s="84" t="s">
        <v>133</v>
      </c>
      <c r="E71" s="108"/>
      <c r="F71" s="9"/>
      <c r="G71" s="9"/>
      <c r="H71" s="9">
        <v>216</v>
      </c>
      <c r="I71" s="9">
        <v>216</v>
      </c>
      <c r="J71" s="9"/>
      <c r="K71" s="9"/>
      <c r="L71" s="9"/>
      <c r="M71" s="9"/>
      <c r="N71" s="9"/>
      <c r="O71" s="9">
        <v>216</v>
      </c>
      <c r="P71" s="10"/>
      <c r="Q71" s="10"/>
      <c r="R71" s="10"/>
      <c r="S71" s="10"/>
      <c r="T71" s="10">
        <v>216</v>
      </c>
      <c r="U71" s="10"/>
      <c r="V71" s="10"/>
      <c r="W71" s="65">
        <f>SUM(T71:V71)</f>
        <v>216</v>
      </c>
    </row>
    <row r="72" spans="3:23" ht="63" customHeight="1" thickBot="1">
      <c r="C72" s="61" t="s">
        <v>60</v>
      </c>
      <c r="D72" s="86" t="s">
        <v>134</v>
      </c>
      <c r="E72" s="109">
        <v>5</v>
      </c>
      <c r="F72" s="41"/>
      <c r="G72" s="71"/>
      <c r="H72" s="23">
        <f>SUM(H73:H77)</f>
        <v>314</v>
      </c>
      <c r="I72" s="23">
        <f t="shared" ref="I72:V72" si="6">SUM(I73:I77)</f>
        <v>256</v>
      </c>
      <c r="J72" s="23">
        <f t="shared" si="6"/>
        <v>52</v>
      </c>
      <c r="K72" s="23">
        <f t="shared" si="6"/>
        <v>40</v>
      </c>
      <c r="L72" s="23">
        <f t="shared" si="6"/>
        <v>0</v>
      </c>
      <c r="M72" s="23">
        <f t="shared" si="6"/>
        <v>0</v>
      </c>
      <c r="N72" s="23">
        <f t="shared" si="6"/>
        <v>6</v>
      </c>
      <c r="O72" s="23">
        <f t="shared" si="6"/>
        <v>294</v>
      </c>
      <c r="P72" s="23">
        <f t="shared" si="6"/>
        <v>20</v>
      </c>
      <c r="Q72" s="23">
        <f t="shared" si="6"/>
        <v>0</v>
      </c>
      <c r="R72" s="23">
        <f t="shared" si="6"/>
        <v>0</v>
      </c>
      <c r="S72" s="23">
        <f t="shared" si="6"/>
        <v>0</v>
      </c>
      <c r="T72" s="23">
        <f t="shared" si="6"/>
        <v>0</v>
      </c>
      <c r="U72" s="23">
        <f t="shared" si="6"/>
        <v>314</v>
      </c>
      <c r="V72" s="23">
        <f t="shared" si="6"/>
        <v>0</v>
      </c>
    </row>
    <row r="73" spans="3:23" ht="68.25" customHeight="1" thickBot="1">
      <c r="C73" s="49" t="s">
        <v>61</v>
      </c>
      <c r="D73" s="84" t="s">
        <v>135</v>
      </c>
      <c r="E73" s="110"/>
      <c r="F73" s="13"/>
      <c r="G73" s="13"/>
      <c r="H73" s="9">
        <v>98</v>
      </c>
      <c r="I73" s="9">
        <v>40</v>
      </c>
      <c r="J73" s="9">
        <v>52</v>
      </c>
      <c r="K73" s="9">
        <v>40</v>
      </c>
      <c r="L73" s="9"/>
      <c r="M73" s="9"/>
      <c r="N73" s="9">
        <v>6</v>
      </c>
      <c r="O73" s="9">
        <v>78</v>
      </c>
      <c r="P73" s="10">
        <v>20</v>
      </c>
      <c r="Q73" s="10"/>
      <c r="R73" s="10"/>
      <c r="S73" s="10"/>
      <c r="T73" s="10"/>
      <c r="U73" s="10">
        <v>98</v>
      </c>
      <c r="V73" s="10"/>
      <c r="W73" s="65">
        <f>SUM(U73:V73)</f>
        <v>98</v>
      </c>
    </row>
    <row r="74" spans="3:23" ht="16.5" hidden="1" customHeight="1" thickBot="1">
      <c r="C74" s="49" t="s">
        <v>62</v>
      </c>
      <c r="D74" s="49" t="s">
        <v>13</v>
      </c>
      <c r="E74" s="110"/>
      <c r="F74" s="9"/>
      <c r="G74" s="9"/>
      <c r="H74" s="9"/>
      <c r="I74" s="9"/>
      <c r="J74" s="9"/>
      <c r="K74" s="9"/>
      <c r="L74" s="9"/>
      <c r="M74" s="9"/>
      <c r="N74" s="9"/>
      <c r="O74" s="9"/>
      <c r="P74" s="10"/>
      <c r="Q74" s="10"/>
      <c r="R74" s="10"/>
      <c r="S74" s="10"/>
      <c r="T74" s="10"/>
      <c r="U74" s="10"/>
      <c r="V74" s="10"/>
    </row>
    <row r="75" spans="3:23" ht="16.5" hidden="1" customHeight="1" thickBot="1">
      <c r="C75" s="49" t="s">
        <v>20</v>
      </c>
      <c r="D75" s="49" t="s">
        <v>13</v>
      </c>
      <c r="E75" s="110"/>
      <c r="F75" s="9"/>
      <c r="G75" s="9"/>
      <c r="H75" s="17"/>
      <c r="I75" s="9"/>
      <c r="J75" s="9"/>
      <c r="K75" s="9"/>
      <c r="L75" s="9"/>
      <c r="M75" s="9"/>
      <c r="N75" s="9"/>
      <c r="O75" s="9"/>
      <c r="P75" s="10"/>
      <c r="Q75" s="10"/>
      <c r="R75" s="10"/>
      <c r="S75" s="10"/>
      <c r="T75" s="10"/>
      <c r="U75" s="10"/>
      <c r="V75" s="10"/>
    </row>
    <row r="76" spans="3:23" ht="16.5" hidden="1" customHeight="1" thickBot="1">
      <c r="C76" s="49" t="s">
        <v>20</v>
      </c>
      <c r="D76" s="49" t="s">
        <v>13</v>
      </c>
      <c r="E76" s="110"/>
      <c r="F76" s="9"/>
      <c r="G76" s="9"/>
      <c r="H76" s="24"/>
      <c r="I76" s="24"/>
      <c r="J76" s="24"/>
      <c r="K76" s="24"/>
      <c r="L76" s="24"/>
      <c r="M76" s="24"/>
      <c r="N76" s="9"/>
      <c r="O76" s="10"/>
      <c r="P76" s="10"/>
      <c r="Q76" s="10"/>
      <c r="R76" s="10"/>
      <c r="S76" s="10"/>
      <c r="T76" s="10"/>
      <c r="U76" s="10"/>
      <c r="V76" s="10"/>
    </row>
    <row r="77" spans="3:23" ht="63.75" customHeight="1" thickBot="1">
      <c r="C77" s="49" t="s">
        <v>63</v>
      </c>
      <c r="D77" s="84" t="s">
        <v>136</v>
      </c>
      <c r="E77" s="111"/>
      <c r="F77" s="9"/>
      <c r="G77" s="9"/>
      <c r="H77" s="24">
        <v>216</v>
      </c>
      <c r="I77" s="24">
        <v>216</v>
      </c>
      <c r="J77" s="24"/>
      <c r="K77" s="24"/>
      <c r="L77" s="9"/>
      <c r="M77" s="24"/>
      <c r="N77" s="9"/>
      <c r="O77" s="24">
        <v>216</v>
      </c>
      <c r="P77" s="10"/>
      <c r="Q77" s="10"/>
      <c r="R77" s="10"/>
      <c r="S77" s="10"/>
      <c r="T77" s="10"/>
      <c r="U77" s="10">
        <v>216</v>
      </c>
      <c r="V77" s="10"/>
      <c r="W77" s="65">
        <f>SUM(U77:V77)</f>
        <v>216</v>
      </c>
    </row>
    <row r="78" spans="3:23" ht="63.75" thickBot="1">
      <c r="C78" s="92" t="s">
        <v>65</v>
      </c>
      <c r="D78" s="93" t="s">
        <v>137</v>
      </c>
      <c r="E78" s="43">
        <v>6</v>
      </c>
      <c r="F78" s="43"/>
      <c r="G78" s="43"/>
      <c r="H78" s="25">
        <f>SUM(H79:H80)</f>
        <v>260</v>
      </c>
      <c r="I78" s="25">
        <f t="shared" ref="I78:V78" si="7">SUM(I79:I80)</f>
        <v>200</v>
      </c>
      <c r="J78" s="25">
        <f t="shared" si="7"/>
        <v>54</v>
      </c>
      <c r="K78" s="25">
        <f t="shared" si="7"/>
        <v>20</v>
      </c>
      <c r="L78" s="25">
        <f t="shared" si="7"/>
        <v>0</v>
      </c>
      <c r="M78" s="25">
        <f t="shared" si="7"/>
        <v>0</v>
      </c>
      <c r="N78" s="25">
        <f t="shared" si="7"/>
        <v>6</v>
      </c>
      <c r="O78" s="25">
        <f t="shared" si="7"/>
        <v>256</v>
      </c>
      <c r="P78" s="25">
        <f t="shared" si="7"/>
        <v>4</v>
      </c>
      <c r="Q78" s="25">
        <f t="shared" si="7"/>
        <v>0</v>
      </c>
      <c r="R78" s="25">
        <f t="shared" si="7"/>
        <v>0</v>
      </c>
      <c r="S78" s="25">
        <f t="shared" si="7"/>
        <v>0</v>
      </c>
      <c r="T78" s="25">
        <f t="shared" si="7"/>
        <v>0</v>
      </c>
      <c r="U78" s="25">
        <f t="shared" si="7"/>
        <v>80</v>
      </c>
      <c r="V78" s="25">
        <f t="shared" si="7"/>
        <v>180</v>
      </c>
    </row>
    <row r="79" spans="3:23" ht="56.25" customHeight="1" thickBot="1">
      <c r="C79" s="59" t="s">
        <v>66</v>
      </c>
      <c r="D79" s="84" t="s">
        <v>138</v>
      </c>
      <c r="E79" s="21"/>
      <c r="F79" s="21">
        <v>5</v>
      </c>
      <c r="G79" s="21"/>
      <c r="H79" s="20">
        <v>80</v>
      </c>
      <c r="I79" s="20">
        <v>20</v>
      </c>
      <c r="J79" s="20">
        <v>54</v>
      </c>
      <c r="K79" s="20">
        <v>20</v>
      </c>
      <c r="L79" s="20"/>
      <c r="M79" s="20"/>
      <c r="N79" s="21">
        <v>6</v>
      </c>
      <c r="O79" s="35">
        <v>76</v>
      </c>
      <c r="P79" s="35">
        <v>4</v>
      </c>
      <c r="Q79" s="10"/>
      <c r="R79" s="10"/>
      <c r="S79" s="10"/>
      <c r="T79" s="10"/>
      <c r="U79" s="10">
        <v>80</v>
      </c>
      <c r="V79" s="10"/>
      <c r="W79" s="65">
        <f>SUM(U79:V79)</f>
        <v>80</v>
      </c>
    </row>
    <row r="80" spans="3:23" ht="79.5" thickBot="1">
      <c r="C80" s="54" t="s">
        <v>67</v>
      </c>
      <c r="D80" s="88" t="s">
        <v>139</v>
      </c>
      <c r="E80" s="21"/>
      <c r="F80" s="21"/>
      <c r="G80" s="21">
        <v>6</v>
      </c>
      <c r="H80" s="20">
        <v>180</v>
      </c>
      <c r="I80" s="20">
        <v>180</v>
      </c>
      <c r="J80" s="20"/>
      <c r="K80" s="20"/>
      <c r="L80" s="20"/>
      <c r="M80" s="20"/>
      <c r="N80" s="21"/>
      <c r="O80" s="35">
        <v>180</v>
      </c>
      <c r="P80" s="35"/>
      <c r="Q80" s="10"/>
      <c r="R80" s="10"/>
      <c r="S80" s="10"/>
      <c r="T80" s="10"/>
      <c r="U80" s="10"/>
      <c r="V80" s="10">
        <v>180</v>
      </c>
      <c r="W80" s="65">
        <f>SUM(U80:V80)</f>
        <v>180</v>
      </c>
    </row>
    <row r="81" spans="3:23" ht="48" thickBot="1">
      <c r="C81" s="89" t="s">
        <v>143</v>
      </c>
      <c r="D81" s="90" t="s">
        <v>140</v>
      </c>
      <c r="E81" s="112">
        <v>6</v>
      </c>
      <c r="F81" s="43"/>
      <c r="G81" s="43"/>
      <c r="H81" s="25">
        <f>SUM(H82:H83)</f>
        <v>261</v>
      </c>
      <c r="I81" s="25">
        <f>SUM(I82:I83)</f>
        <v>168</v>
      </c>
      <c r="J81" s="25">
        <f>SUM(J82:J83)</f>
        <v>60</v>
      </c>
      <c r="K81" s="25">
        <f>SUM(K82:K83)</f>
        <v>24</v>
      </c>
      <c r="L81" s="25">
        <f>SUM(L82:L83)</f>
        <v>20</v>
      </c>
      <c r="M81" s="25">
        <f>SUM(M82:M83)</f>
        <v>7</v>
      </c>
      <c r="N81" s="25">
        <f>SUM(N82:N83)</f>
        <v>6</v>
      </c>
      <c r="O81" s="25">
        <f>SUM(O82:O83)</f>
        <v>261</v>
      </c>
      <c r="P81" s="25">
        <f>SUM(P82:P83)</f>
        <v>0</v>
      </c>
      <c r="Q81" s="25">
        <f>SUM(Q82:Q83)</f>
        <v>0</v>
      </c>
      <c r="R81" s="25">
        <f>SUM(R82:R83)</f>
        <v>0</v>
      </c>
      <c r="S81" s="25">
        <f>SUM(S82:S83)</f>
        <v>0</v>
      </c>
      <c r="T81" s="25">
        <f>SUM(T82:T83)</f>
        <v>0</v>
      </c>
      <c r="U81" s="25">
        <f>SUM(U82:U83)</f>
        <v>45</v>
      </c>
      <c r="V81" s="25">
        <f>SUM(V82:V83)</f>
        <v>216</v>
      </c>
    </row>
    <row r="82" spans="3:23" ht="70.5" customHeight="1" thickBot="1">
      <c r="C82" s="91" t="s">
        <v>68</v>
      </c>
      <c r="D82" s="84" t="s">
        <v>141</v>
      </c>
      <c r="E82" s="113"/>
      <c r="F82" s="21"/>
      <c r="G82" s="21"/>
      <c r="H82" s="20">
        <v>117</v>
      </c>
      <c r="I82" s="20">
        <v>24</v>
      </c>
      <c r="J82" s="20">
        <v>60</v>
      </c>
      <c r="K82" s="20">
        <v>24</v>
      </c>
      <c r="L82" s="21">
        <v>20</v>
      </c>
      <c r="M82" s="20">
        <v>7</v>
      </c>
      <c r="N82" s="21">
        <v>6</v>
      </c>
      <c r="O82" s="35">
        <v>117</v>
      </c>
      <c r="P82" s="72"/>
      <c r="Q82" s="10"/>
      <c r="R82" s="10"/>
      <c r="S82" s="10"/>
      <c r="T82" s="10"/>
      <c r="U82" s="10">
        <v>45</v>
      </c>
      <c r="V82" s="10">
        <v>72</v>
      </c>
      <c r="W82" s="65">
        <f>SUM(U82:V82)</f>
        <v>117</v>
      </c>
    </row>
    <row r="83" spans="3:23" ht="64.5" customHeight="1" thickBot="1">
      <c r="C83" s="91" t="s">
        <v>115</v>
      </c>
      <c r="D83" s="84" t="s">
        <v>142</v>
      </c>
      <c r="E83" s="114"/>
      <c r="F83" s="21"/>
      <c r="G83" s="21"/>
      <c r="H83" s="20">
        <v>144</v>
      </c>
      <c r="I83" s="20">
        <v>144</v>
      </c>
      <c r="J83" s="20"/>
      <c r="K83" s="20"/>
      <c r="L83" s="21"/>
      <c r="M83" s="20"/>
      <c r="N83" s="21"/>
      <c r="O83" s="35">
        <v>144</v>
      </c>
      <c r="P83" s="72"/>
      <c r="Q83" s="10"/>
      <c r="R83" s="10"/>
      <c r="S83" s="10"/>
      <c r="T83" s="10"/>
      <c r="U83" s="10"/>
      <c r="V83" s="10">
        <v>144</v>
      </c>
      <c r="W83" s="65">
        <f>SUM(V83)</f>
        <v>144</v>
      </c>
    </row>
    <row r="84" spans="3:23" ht="64.5" customHeight="1" thickBot="1">
      <c r="C84" s="140" t="s">
        <v>160</v>
      </c>
      <c r="D84" s="140" t="s">
        <v>161</v>
      </c>
      <c r="E84" s="104"/>
      <c r="F84" s="21"/>
      <c r="G84" s="141"/>
      <c r="H84" s="20"/>
      <c r="I84" s="20"/>
      <c r="J84" s="20"/>
      <c r="K84" s="20"/>
      <c r="L84" s="21"/>
      <c r="M84" s="20"/>
      <c r="N84" s="21"/>
      <c r="O84" s="35"/>
      <c r="P84" s="72"/>
      <c r="Q84" s="10"/>
      <c r="R84" s="10"/>
      <c r="S84" s="10"/>
      <c r="T84" s="10"/>
      <c r="U84" s="10"/>
      <c r="V84" s="10"/>
    </row>
    <row r="85" spans="3:23" ht="64.5" customHeight="1" thickBot="1">
      <c r="C85" s="140" t="s">
        <v>48</v>
      </c>
      <c r="D85" s="142" t="s">
        <v>72</v>
      </c>
      <c r="E85" s="104"/>
      <c r="F85" s="22">
        <v>5</v>
      </c>
      <c r="G85" s="144"/>
      <c r="H85" s="143">
        <v>36</v>
      </c>
      <c r="I85" s="20">
        <v>16</v>
      </c>
      <c r="J85" s="20">
        <v>16</v>
      </c>
      <c r="K85" s="20">
        <v>16</v>
      </c>
      <c r="L85" s="21">
        <v>0</v>
      </c>
      <c r="M85" s="20">
        <v>2</v>
      </c>
      <c r="N85" s="21">
        <v>2</v>
      </c>
      <c r="O85" s="35">
        <v>0</v>
      </c>
      <c r="P85" s="72">
        <v>36</v>
      </c>
      <c r="Q85" s="10"/>
      <c r="R85" s="10"/>
      <c r="S85" s="10"/>
      <c r="T85" s="10"/>
      <c r="U85" s="10">
        <v>36</v>
      </c>
      <c r="V85" s="10"/>
    </row>
    <row r="86" spans="3:23" ht="41.25" customHeight="1" thickBot="1">
      <c r="C86" s="80" t="s">
        <v>145</v>
      </c>
      <c r="D86" s="94" t="s">
        <v>159</v>
      </c>
      <c r="E86" s="44">
        <v>6</v>
      </c>
      <c r="F86" s="44"/>
      <c r="G86" s="45"/>
      <c r="H86" s="26">
        <f>SUM(H87:H88)</f>
        <v>188</v>
      </c>
      <c r="I86" s="26">
        <f t="shared" ref="I86:U86" si="8">SUM(I87:I88)</f>
        <v>142</v>
      </c>
      <c r="J86" s="26">
        <f t="shared" si="8"/>
        <v>38</v>
      </c>
      <c r="K86" s="26">
        <f t="shared" si="8"/>
        <v>34</v>
      </c>
      <c r="L86" s="26">
        <f t="shared" si="8"/>
        <v>0</v>
      </c>
      <c r="M86" s="26">
        <f t="shared" si="8"/>
        <v>2</v>
      </c>
      <c r="N86" s="26">
        <f t="shared" si="8"/>
        <v>6</v>
      </c>
      <c r="O86" s="26">
        <f t="shared" si="8"/>
        <v>0</v>
      </c>
      <c r="P86" s="26">
        <f t="shared" si="8"/>
        <v>188</v>
      </c>
      <c r="Q86" s="26">
        <f t="shared" si="8"/>
        <v>0</v>
      </c>
      <c r="R86" s="26">
        <f t="shared" si="8"/>
        <v>0</v>
      </c>
      <c r="S86" s="26">
        <f t="shared" si="8"/>
        <v>0</v>
      </c>
      <c r="T86" s="26">
        <f t="shared" si="8"/>
        <v>0</v>
      </c>
      <c r="U86" s="26">
        <f t="shared" si="8"/>
        <v>80</v>
      </c>
      <c r="V86" s="26">
        <f>SUM(V87:V89)</f>
        <v>108</v>
      </c>
    </row>
    <row r="87" spans="3:23" ht="16.5" thickBot="1">
      <c r="C87" s="81" t="s">
        <v>146</v>
      </c>
      <c r="D87" s="95" t="s">
        <v>144</v>
      </c>
      <c r="E87" s="46"/>
      <c r="F87" s="46">
        <v>5</v>
      </c>
      <c r="G87" s="46"/>
      <c r="H87" s="27">
        <v>80</v>
      </c>
      <c r="I87" s="27">
        <v>34</v>
      </c>
      <c r="J87" s="27">
        <v>38</v>
      </c>
      <c r="K87" s="27">
        <v>34</v>
      </c>
      <c r="L87" s="27"/>
      <c r="M87" s="27">
        <v>2</v>
      </c>
      <c r="N87" s="27">
        <v>6</v>
      </c>
      <c r="O87" s="73"/>
      <c r="P87" s="74">
        <v>80</v>
      </c>
      <c r="Q87" s="10"/>
      <c r="R87" s="10"/>
      <c r="S87" s="10"/>
      <c r="T87" s="10"/>
      <c r="U87" s="10">
        <v>80</v>
      </c>
      <c r="V87" s="10"/>
      <c r="W87" s="65">
        <f>SUM(U87:V87)</f>
        <v>80</v>
      </c>
    </row>
    <row r="88" spans="3:23" ht="48" thickBot="1">
      <c r="C88" s="62" t="s">
        <v>148</v>
      </c>
      <c r="D88" s="95" t="s">
        <v>147</v>
      </c>
      <c r="E88" s="47"/>
      <c r="F88" s="47"/>
      <c r="G88" s="47">
        <v>6</v>
      </c>
      <c r="H88" s="27">
        <v>108</v>
      </c>
      <c r="I88" s="27">
        <v>108</v>
      </c>
      <c r="J88" s="27"/>
      <c r="K88" s="27"/>
      <c r="L88" s="27"/>
      <c r="M88" s="27"/>
      <c r="N88" s="27"/>
      <c r="O88" s="73"/>
      <c r="P88" s="74">
        <v>108</v>
      </c>
      <c r="Q88" s="10"/>
      <c r="R88" s="10"/>
      <c r="S88" s="10"/>
      <c r="T88" s="10"/>
      <c r="U88" s="10"/>
      <c r="V88" s="35">
        <v>108</v>
      </c>
      <c r="W88" s="65">
        <f>SUM(U88:V88)</f>
        <v>108</v>
      </c>
    </row>
    <row r="89" spans="3:23" ht="16.5" thickBot="1">
      <c r="C89" s="62" t="s">
        <v>149</v>
      </c>
      <c r="D89" s="62" t="s">
        <v>150</v>
      </c>
      <c r="E89" s="47"/>
      <c r="F89" s="47"/>
      <c r="G89" s="47"/>
      <c r="H89" s="27">
        <v>144</v>
      </c>
      <c r="I89" s="27">
        <v>144</v>
      </c>
      <c r="J89" s="27"/>
      <c r="K89" s="27"/>
      <c r="L89" s="27"/>
      <c r="M89" s="27"/>
      <c r="N89" s="27"/>
      <c r="O89" s="73"/>
      <c r="P89" s="74">
        <v>144</v>
      </c>
      <c r="Q89" s="10"/>
      <c r="R89" s="10"/>
      <c r="S89" s="10"/>
      <c r="T89" s="10"/>
      <c r="U89" s="10"/>
      <c r="V89" s="10"/>
    </row>
    <row r="90" spans="3:23" ht="30" hidden="1" customHeight="1" thickBot="1">
      <c r="C90" s="63" t="s">
        <v>19</v>
      </c>
      <c r="D90" s="63" t="s">
        <v>11</v>
      </c>
      <c r="E90" s="48"/>
      <c r="F90" s="48"/>
      <c r="G90" s="48"/>
      <c r="H90" s="26">
        <f>H91+H92+H93</f>
        <v>0</v>
      </c>
      <c r="I90" s="26">
        <f t="shared" ref="I90:P90" si="9">I91+I92+I93</f>
        <v>0</v>
      </c>
      <c r="J90" s="26">
        <f t="shared" si="9"/>
        <v>0</v>
      </c>
      <c r="K90" s="26">
        <f t="shared" si="9"/>
        <v>0</v>
      </c>
      <c r="L90" s="26"/>
      <c r="M90" s="26">
        <f t="shared" si="9"/>
        <v>0</v>
      </c>
      <c r="N90" s="26">
        <f t="shared" si="9"/>
        <v>0</v>
      </c>
      <c r="O90" s="27">
        <f t="shared" si="9"/>
        <v>0</v>
      </c>
      <c r="P90" s="28">
        <f t="shared" si="9"/>
        <v>0</v>
      </c>
      <c r="Q90" s="10"/>
      <c r="R90" s="10"/>
      <c r="S90" s="10"/>
      <c r="T90" s="10"/>
      <c r="U90" s="10"/>
      <c r="V90" s="10"/>
    </row>
    <row r="91" spans="3:23" ht="16.5" hidden="1" thickBot="1">
      <c r="C91" s="62" t="s">
        <v>20</v>
      </c>
      <c r="D91" s="62" t="s">
        <v>13</v>
      </c>
      <c r="E91" s="47"/>
      <c r="F91" s="47"/>
      <c r="G91" s="47"/>
      <c r="H91" s="27"/>
      <c r="I91" s="27"/>
      <c r="J91" s="27"/>
      <c r="K91" s="27"/>
      <c r="L91" s="27"/>
      <c r="M91" s="27"/>
      <c r="N91" s="27"/>
      <c r="O91" s="10"/>
      <c r="P91" s="68"/>
      <c r="Q91" s="10"/>
      <c r="R91" s="10"/>
      <c r="S91" s="10"/>
      <c r="T91" s="10"/>
      <c r="U91" s="10"/>
      <c r="V91" s="10"/>
    </row>
    <row r="92" spans="3:23" ht="16.5" hidden="1" thickBot="1">
      <c r="C92" s="62" t="s">
        <v>21</v>
      </c>
      <c r="D92" s="62" t="s">
        <v>16</v>
      </c>
      <c r="E92" s="47"/>
      <c r="F92" s="47"/>
      <c r="G92" s="47"/>
      <c r="H92" s="27"/>
      <c r="I92" s="27"/>
      <c r="J92" s="27"/>
      <c r="K92" s="27"/>
      <c r="L92" s="27"/>
      <c r="M92" s="27"/>
      <c r="N92" s="27"/>
      <c r="O92" s="10"/>
      <c r="P92" s="68"/>
      <c r="Q92" s="10"/>
      <c r="R92" s="10"/>
      <c r="S92" s="10"/>
      <c r="T92" s="10"/>
      <c r="U92" s="10"/>
      <c r="V92" s="10"/>
    </row>
    <row r="93" spans="3:23" ht="16.5" hidden="1" thickBot="1">
      <c r="C93" s="62" t="s">
        <v>22</v>
      </c>
      <c r="D93" s="62" t="s">
        <v>18</v>
      </c>
      <c r="E93" s="47"/>
      <c r="F93" s="47"/>
      <c r="G93" s="47"/>
      <c r="H93" s="27"/>
      <c r="I93" s="27"/>
      <c r="J93" s="27"/>
      <c r="K93" s="27"/>
      <c r="L93" s="27"/>
      <c r="M93" s="27"/>
      <c r="N93" s="27"/>
      <c r="O93" s="10"/>
      <c r="P93" s="68"/>
      <c r="Q93" s="10"/>
      <c r="R93" s="10"/>
      <c r="S93" s="10"/>
      <c r="T93" s="10"/>
      <c r="U93" s="10"/>
      <c r="V93" s="10"/>
    </row>
    <row r="94" spans="3:23" ht="49.15" hidden="1" customHeight="1" thickBot="1">
      <c r="C94" s="63" t="s">
        <v>19</v>
      </c>
      <c r="D94" s="63" t="s">
        <v>11</v>
      </c>
      <c r="E94" s="48"/>
      <c r="F94" s="48"/>
      <c r="G94" s="48"/>
      <c r="H94" s="26">
        <f>H95+H96+H97</f>
        <v>0</v>
      </c>
      <c r="I94" s="26">
        <f t="shared" ref="I94:P94" si="10">I95+I96+I97</f>
        <v>0</v>
      </c>
      <c r="J94" s="26">
        <f t="shared" si="10"/>
        <v>0</v>
      </c>
      <c r="K94" s="26">
        <f t="shared" si="10"/>
        <v>0</v>
      </c>
      <c r="L94" s="26"/>
      <c r="M94" s="26">
        <f t="shared" si="10"/>
        <v>0</v>
      </c>
      <c r="N94" s="26">
        <f t="shared" si="10"/>
        <v>0</v>
      </c>
      <c r="O94" s="27">
        <f t="shared" si="10"/>
        <v>0</v>
      </c>
      <c r="P94" s="28">
        <f t="shared" si="10"/>
        <v>0</v>
      </c>
      <c r="Q94" s="10"/>
      <c r="R94" s="10"/>
      <c r="S94" s="10"/>
      <c r="T94" s="10"/>
      <c r="U94" s="10"/>
      <c r="V94" s="10"/>
    </row>
    <row r="95" spans="3:23" ht="16.5" hidden="1" thickBot="1">
      <c r="C95" s="62" t="s">
        <v>20</v>
      </c>
      <c r="D95" s="62" t="s">
        <v>13</v>
      </c>
      <c r="E95" s="47"/>
      <c r="F95" s="47"/>
      <c r="G95" s="47"/>
      <c r="H95" s="27"/>
      <c r="I95" s="27"/>
      <c r="J95" s="27"/>
      <c r="K95" s="27"/>
      <c r="L95" s="27"/>
      <c r="M95" s="27"/>
      <c r="N95" s="27"/>
      <c r="O95" s="10"/>
      <c r="P95" s="68"/>
      <c r="Q95" s="10"/>
      <c r="R95" s="10"/>
      <c r="S95" s="10"/>
      <c r="T95" s="10"/>
      <c r="U95" s="10"/>
      <c r="V95" s="10"/>
    </row>
    <row r="96" spans="3:23" ht="16.5" hidden="1" thickBot="1">
      <c r="C96" s="62" t="s">
        <v>21</v>
      </c>
      <c r="D96" s="62" t="s">
        <v>16</v>
      </c>
      <c r="E96" s="47"/>
      <c r="F96" s="47"/>
      <c r="G96" s="47"/>
      <c r="H96" s="27"/>
      <c r="I96" s="27"/>
      <c r="J96" s="27"/>
      <c r="K96" s="27"/>
      <c r="L96" s="27"/>
      <c r="M96" s="27"/>
      <c r="N96" s="27"/>
      <c r="O96" s="10"/>
      <c r="P96" s="68"/>
      <c r="Q96" s="10"/>
      <c r="R96" s="10"/>
      <c r="S96" s="10"/>
      <c r="T96" s="10"/>
      <c r="U96" s="10"/>
      <c r="V96" s="10"/>
    </row>
    <row r="97" spans="3:23" ht="16.5" hidden="1" thickBot="1">
      <c r="C97" s="62" t="s">
        <v>22</v>
      </c>
      <c r="D97" s="62" t="s">
        <v>18</v>
      </c>
      <c r="E97" s="47"/>
      <c r="F97" s="47"/>
      <c r="G97" s="47"/>
      <c r="H97" s="27"/>
      <c r="I97" s="27"/>
      <c r="J97" s="27"/>
      <c r="K97" s="27"/>
      <c r="L97" s="27"/>
      <c r="M97" s="27"/>
      <c r="N97" s="27"/>
      <c r="O97" s="10"/>
      <c r="P97" s="68"/>
      <c r="Q97" s="10"/>
      <c r="R97" s="10"/>
      <c r="S97" s="10"/>
      <c r="T97" s="10"/>
      <c r="U97" s="10"/>
      <c r="V97" s="10"/>
    </row>
    <row r="98" spans="3:23" ht="16.5" thickBot="1">
      <c r="C98" s="29" t="s">
        <v>23</v>
      </c>
      <c r="D98" s="29" t="s">
        <v>24</v>
      </c>
      <c r="E98" s="17"/>
      <c r="F98" s="17"/>
      <c r="G98" s="17"/>
      <c r="H98" s="9">
        <v>216</v>
      </c>
      <c r="I98" s="9"/>
      <c r="J98" s="9"/>
      <c r="K98" s="9"/>
      <c r="L98" s="9"/>
      <c r="M98" s="9"/>
      <c r="N98" s="9"/>
      <c r="O98" s="10"/>
      <c r="P98" s="68"/>
      <c r="Q98" s="10"/>
      <c r="R98" s="10"/>
      <c r="S98" s="10"/>
      <c r="T98" s="10"/>
      <c r="U98" s="10"/>
      <c r="V98" s="10"/>
    </row>
    <row r="99" spans="3:23" ht="16.5" thickBot="1">
      <c r="C99" s="137" t="s">
        <v>25</v>
      </c>
      <c r="D99" s="137"/>
      <c r="E99" s="17"/>
      <c r="F99" s="17"/>
      <c r="G99" s="17"/>
      <c r="H99" s="17">
        <f>SUM(H22,H30,H59,H89,H98)</f>
        <v>2952</v>
      </c>
      <c r="I99" s="17">
        <f>SUM(I22,I30,I59,I98)</f>
        <v>1722</v>
      </c>
      <c r="J99" s="17">
        <f>SUM(J22,J30,J59,J98)</f>
        <v>698</v>
      </c>
      <c r="K99" s="17">
        <f>SUM(K22,K30,K59,K98)</f>
        <v>642</v>
      </c>
      <c r="L99" s="17">
        <f>SUM(L22,L30,L59,L98)</f>
        <v>40</v>
      </c>
      <c r="M99" s="17">
        <f>SUM(M22,M30,M59,M98)</f>
        <v>44</v>
      </c>
      <c r="N99" s="17">
        <f>SUM(N22,N30,N59,N98)</f>
        <v>88</v>
      </c>
      <c r="O99" s="17">
        <f>SUM(O22,O30,O59,O98)</f>
        <v>1940</v>
      </c>
      <c r="P99" s="17">
        <f>SUM(P22,P30,P59,P89)</f>
        <v>796</v>
      </c>
      <c r="Q99" s="77">
        <f t="shared" ref="Q99:U99" si="11">SUM(Q6,Q22,Q30,Q59)</f>
        <v>612</v>
      </c>
      <c r="R99" s="77">
        <f t="shared" si="11"/>
        <v>864</v>
      </c>
      <c r="S99" s="77">
        <f t="shared" si="11"/>
        <v>612</v>
      </c>
      <c r="T99" s="77">
        <f t="shared" si="11"/>
        <v>864</v>
      </c>
      <c r="U99" s="77">
        <f t="shared" si="11"/>
        <v>612</v>
      </c>
      <c r="V99" s="77">
        <f>V78+V81+V86</f>
        <v>504</v>
      </c>
      <c r="W99" s="65">
        <f>SUM(W7:W98)</f>
        <v>3932</v>
      </c>
    </row>
    <row r="100" spans="3:23">
      <c r="C100" s="117" t="s">
        <v>86</v>
      </c>
      <c r="D100" s="118"/>
      <c r="H100" s="76">
        <f>SUM(H99,H6)</f>
        <v>4428</v>
      </c>
      <c r="I100" s="76">
        <f>SUM(I99,I6)</f>
        <v>2476</v>
      </c>
      <c r="J100" s="76">
        <f>SUM(J99,J6)</f>
        <v>1378</v>
      </c>
      <c r="K100" s="76">
        <f>SUM(K99,K6)</f>
        <v>1396</v>
      </c>
      <c r="L100" s="76">
        <f>SUM(L99,L6)</f>
        <v>40</v>
      </c>
      <c r="M100" s="76">
        <f>SUM(M99,M6)</f>
        <v>44</v>
      </c>
      <c r="N100" s="76">
        <f>SUM(N99,N6)</f>
        <v>130</v>
      </c>
    </row>
  </sheetData>
  <mergeCells count="19">
    <mergeCell ref="C100:D100"/>
    <mergeCell ref="C1:V1"/>
    <mergeCell ref="Q3:R3"/>
    <mergeCell ref="S3:T3"/>
    <mergeCell ref="E2:G3"/>
    <mergeCell ref="J2:N3"/>
    <mergeCell ref="O2:O4"/>
    <mergeCell ref="P2:P4"/>
    <mergeCell ref="Q2:V2"/>
    <mergeCell ref="U3:V3"/>
    <mergeCell ref="C99:D99"/>
    <mergeCell ref="C2:C4"/>
    <mergeCell ref="D2:D4"/>
    <mergeCell ref="H2:H4"/>
    <mergeCell ref="I2:I4"/>
    <mergeCell ref="E67:E71"/>
    <mergeCell ref="E72:E77"/>
    <mergeCell ref="E81:E83"/>
    <mergeCell ref="F65:F66"/>
  </mergeCells>
  <phoneticPr fontId="8" type="noConversion"/>
  <pageMargins left="0" right="0" top="0" bottom="0" header="0" footer="0"/>
  <pageSetup paperSize="9" scale="70" orientation="landscape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15.02.16 ТЕХНОЛОГИЯ МАШИН.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2024-04-26T10:45:31Z</cp:lastPrinted>
  <dcterms:created xsi:type="dcterms:W3CDTF">2024-02-13T06:19:37Z</dcterms:created>
  <dcterms:modified xsi:type="dcterms:W3CDTF">2024-05-27T08:32:38Z</dcterms:modified>
</cp:coreProperties>
</file>